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80" documentId="120_S{2AC9BD13-BADA-5192-A53E-5A8FF88502F6}" xr6:coauthVersionLast="47" xr6:coauthVersionMax="47" xr10:uidLastSave="{79482B6B-94C9-4DC4-BB4B-358E08D19D1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<sst xmlns="http://schemas.openxmlformats.org/spreadsheetml/2006/main" count="180297" uniqueCount="39133">
  <si>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</si>
  <si>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</si>
  <si>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</si>
  <si>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</si>
  <si>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</si>
  <si>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</si>
  <si>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</si>
  <si>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</si>
  <si>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</si>
  <si>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</si>
  <si>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</si>
  <si>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</si>
  <si>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</si>
  <si>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</si>
  <si>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</si>
  <si>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</si>
  <si>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</si>
  <si>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</si>
  <si>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</si>
  <si>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</si>
  <si>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</si>
  <si>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</si>
  <si>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</si>
  <si>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</si>
  <si>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</si>
  <si>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</si>
  <si>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</si>
  <si>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</si>
  <si>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</si>
  <si>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</si>
  <si>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</si>
  <si>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</si>
  <si>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</si>
  <si>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</si>
  <si>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</si>
  <si>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</si>
  <si>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</si>
  <si>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</si>
  <si>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</si>
  <si>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</si>
  <si>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</si>
  <si>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</si>
  <si>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</si>
  <si>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</si>
  <si>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</si>
  <si>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</si>
  <si>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</si>
  <si>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</si>
  <si>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</si>
  <si>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</si>
  <si>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</si>
  <si>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</si>
  <si>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</si>
  <si>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</si>
  <si>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</si>
  <si>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</si>
  <si>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</si>
  <si>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</si>
  <si>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</si>
  <si>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</si>
  <si>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</si>
  <si>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</si>
  <si>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</si>
  <si>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</si>
  <si>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</si>
  <si>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</si>
  <si>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</si>
  <si>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</si>
  <si>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</si>
  <si>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</si>
  <si>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</si>
  <si>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</si>
  <si>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</si>
  <si>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</si>
  <si>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</si>
  <si>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</si>
  <si>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</si>
  <si>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</si>
  <si>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</si>
  <si>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</si>
  <si>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</si>
  <si>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</si>
  <si>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</si>
  <si>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</si>
  <si>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</si>
  <si>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</si>
  <si>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</si>
  <si>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</si>
  <si>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</si>
  <si>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</si>
  <si>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</si>
  <si>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</si>
  <si>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</si>
  <si>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</si>
  <si>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</si>
  <si>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</si>
  <si>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</si>
  <si>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</si>
  <si>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</si>
  <si>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</si>
  <si>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</si>
  <si>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</si>
  <si>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</si>
  <si>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</si>
  <si>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</si>
  <si>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</si>
  <si>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</si>
  <si>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</si>
  <si>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</si>
  <si>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</si>
  <si>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</si>
  <si>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</si>
  <si>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</si>
  <si>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</si>
  <si>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</si>
  <si>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</si>
  <si>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</si>
  <si>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</si>
  <si>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</si>
  <si>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</si>
  <si>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</si>
  <si>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</si>
  <si>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</si>
  <si>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</si>
  <si>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</si>
  <si>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</si>
  <si>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</si>
  <si>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</si>
  <si>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</si>
  <si>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</si>
  <si>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</si>
  <si>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</si>
  <si>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</si>
  <si>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</si>
  <si>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</si>
  <si>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</si>
  <si>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</si>
  <si>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</si>
  <si>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</si>
  <si>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</si>
  <si>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</si>
  <si>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</si>
  <si>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</si>
  <si>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</si>
  <si>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</si>
  <si>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</si>
  <si>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</si>
  <si>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</si>
  <si>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</si>
  <si>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</si>
  <si>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</si>
  <si>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</si>
  <si>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</si>
  <si>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</si>
  <si>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</si>
  <si>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</si>
  <si>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</si>
  <si>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</si>
  <si>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</si>
  <si>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</si>
  <si>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</si>
  <si>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</si>
  <si>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</si>
  <si>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</si>
  <si>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</si>
  <si>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</si>
  <si>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</si>
  <si>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</si>
  <si>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</si>
  <si>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</si>
  <si>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</si>
  <si>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</si>
  <si>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</si>
  <si>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</si>
  <si>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</si>
  <si>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</si>
  <si>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</si>
  <si>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</si>
  <si>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</si>
  <si>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</si>
  <si>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</si>
  <si>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</si>
  <si>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</si>
  <si>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</si>
  <si>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</si>
  <si>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</si>
  <si>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</si>
  <si>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</si>
  <si>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</si>
  <si>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</si>
  <si>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</si>
  <si>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</si>
  <si>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</si>
  <si>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</si>
  <si>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</si>
  <si>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</si>
  <si>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</si>
  <si>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</si>
  <si>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</si>
  <si>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</si>
  <si>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</si>
  <si>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</si>
  <si>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</si>
  <si>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</si>
  <si>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</si>
  <si>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</si>
  <si>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</si>
  <si>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</si>
  <si>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</si>
  <si>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</si>
  <si>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</si>
  <si>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</si>
  <si>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</si>
  <si>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</si>
  <si>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</si>
  <si>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</si>
  <si>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</si>
  <si>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</si>
  <si>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</si>
  <si>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</si>
  <si>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</si>
  <si>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</si>
  <si>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</si>
  <si>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</si>
  <si>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</si>
  <si>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</si>
  <si>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</si>
  <si>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</si>
  <si>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</si>
  <si>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</si>
  <si>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</si>
  <si>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</si>
  <si>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</si>
  <si>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</si>
  <si>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</si>
  <si>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</si>
  <si>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</si>
  <si>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</si>
  <si>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</si>
  <si>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</si>
  <si>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</si>
  <si>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</si>
  <si>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</si>
  <si>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</si>
  <si>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</si>
  <si>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</si>
  <si>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</si>
  <si>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</si>
  <si>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</si>
  <si>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</si>
  <si>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</si>
  <si>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</si>
  <si>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</si>
  <si>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</si>
  <si>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</si>
  <si>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</si>
  <si>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</si>
  <si>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</si>
  <si>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</si>
  <si>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</si>
  <si>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</si>
  <si>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</si>
  <si>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</si>
  <si>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</si>
  <si>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</si>
  <si>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</si>
  <si>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</si>
  <si>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</si>
  <si>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</si>
  <si>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</si>
  <si>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</si>
  <si>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</si>
  <si>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</si>
  <si>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</si>
  <si>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</si>
  <si>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</si>
  <si>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</si>
  <si>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</si>
  <si>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</si>
  <si>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</si>
  <si>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</si>
  <si>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</si>
  <si>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</si>
  <si>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</si>
  <si>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</si>
  <si>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</si>
  <si>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</si>
  <si>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</si>
  <si>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</si>
  <si>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</si>
  <si>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</si>
  <si>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</si>
  <si>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</si>
  <si>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</si>
  <si>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</si>
  <si>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</si>
  <si>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</si>
  <si>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</si>
  <si>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</si>
  <si>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</si>
  <si>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</si>
  <si>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</si>
  <si>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</si>
  <si>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</si>
  <si>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</si>
  <si>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</si>
  <si>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</si>
  <si>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</si>
  <si>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</si>
  <si>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</si>
  <si>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</si>
  <si>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</si>
  <si>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</si>
  <si>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</si>
  <si>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</si>
  <si>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</si>
  <si>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</si>
  <si>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</si>
  <si>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</si>
  <si>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</si>
  <si>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</si>
  <si>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</si>
  <si>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</si>
  <si>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</si>
  <si>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</si>
  <si>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</si>
  <si>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</si>
  <si>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</si>
  <si>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</si>
  <si>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</si>
  <si>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</si>
  <si>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</si>
  <si>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</si>
  <si>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</si>
  <si>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</si>
  <si>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</si>
  <si>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</si>
  <si>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</si>
  <si>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</si>
  <si>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</si>
  <si>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</si>
  <si>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</si>
  <si>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</si>
  <si>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</si>
  <si>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</si>
  <si>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</si>
  <si>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</si>
  <si>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</si>
  <si>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</si>
  <si>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</si>
  <si>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</si>
  <si>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</si>
  <si>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</si>
  <si>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</si>
  <si>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</si>
  <si>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</si>
  <si>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</si>
  <si>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</si>
  <si>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</si>
  <si>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</si>
  <si>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</si>
  <si>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</si>
  <si>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</si>
  <si>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</si>
  <si>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</si>
  <si>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</si>
  <si>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</si>
  <si>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</si>
  <si>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</si>
  <si>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</si>
  <si>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</si>
  <si>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</si>
  <si>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</si>
  <si>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</si>
  <si>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</si>
  <si>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</si>
  <si>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</si>
  <si>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</si>
  <si>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</si>
  <si>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</si>
  <si>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</si>
  <si>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</si>
  <si>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</si>
  <si>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</si>
  <si>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</si>
  <si>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</si>
  <si>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</si>
  <si>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</si>
  <si>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</si>
  <si>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</si>
  <si>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</si>
  <si>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</si>
  <si>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</si>
  <si>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</si>
  <si>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</si>
  <si>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</si>
  <si>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</si>
  <si>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</si>
  <si>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</si>
  <si>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</si>
  <si>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</si>
  <si>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</si>
  <si>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</si>
  <si>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</si>
  <si>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</si>
  <si>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</si>
  <si>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</si>
  <si>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</si>
  <si>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</si>
  <si>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</si>
  <si>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</si>
  <si>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</si>
  <si>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</si>
  <si>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</si>
  <si>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</si>
  <si>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</si>
  <si>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</si>
  <si>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</si>
  <si>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</si>
  <si>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</si>
  <si>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</si>
  <si>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</si>
  <si>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</si>
  <si>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</si>
  <si>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</si>
  <si>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</si>
  <si>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</si>
  <si>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</si>
  <si>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</si>
  <si>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</si>
  <si>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</si>
  <si>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</si>
  <si>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</si>
  <si>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</si>
  <si>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</si>
  <si>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</si>
  <si>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</si>
  <si>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</si>
  <si>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</si>
  <si>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</si>
  <si>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</si>
  <si>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</si>
  <si>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</si>
  <si>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</si>
  <si>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</si>
  <si>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</si>
  <si>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</si>
  <si>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</si>
  <si>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</si>
  <si>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</si>
  <si>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</si>
  <si>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</si>
  <si>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</si>
  <si>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</si>
  <si>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</si>
  <si>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</si>
  <si>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</si>
  <si>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</si>
  <si>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</si>
  <si>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</si>
  <si>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</si>
  <si>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</si>
  <si>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</si>
  <si>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</si>
  <si>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</si>
  <si>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</si>
  <si>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</si>
  <si>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</si>
  <si>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</si>
  <si>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</si>
  <si>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</si>
  <si>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</si>
  <si>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</si>
  <si>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</si>
  <si>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</si>
  <si>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</si>
  <si>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</si>
  <si>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</si>
  <si>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</si>
  <si>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</si>
  <si>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</si>
  <si>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</si>
  <si>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</si>
  <si>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</si>
  <si>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</si>
  <si>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</si>
  <si>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</si>
  <si>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</si>
  <si>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</si>
  <si>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</si>
  <si>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</si>
  <si>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</si>
  <si>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</si>
  <si>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</si>
  <si>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</si>
  <si>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</si>
  <si>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</si>
  <si>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</si>
  <si>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</si>
  <si>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</si>
  <si>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</si>
  <si>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</si>
  <si>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</si>
  <si>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</si>
  <si>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</si>
  <si>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</si>
  <si>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</si>
  <si>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</si>
  <si>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</si>
  <si>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</si>
  <si>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</si>
  <si>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</si>
  <si>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</si>
  <si>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</si>
  <si>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</si>
  <si>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</si>
  <si>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</si>
  <si>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</si>
  <si>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</si>
  <si>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</si>
  <si>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</si>
  <si>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</si>
  <si>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</si>
  <si>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</si>
  <si>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</si>
  <si>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</si>
  <si>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</si>
  <si>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</si>
  <si>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</si>
  <si>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</si>
  <si>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</si>
  <si>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</si>
  <si>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</si>
  <si>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</si>
  <si>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</si>
  <si>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</si>
  <si>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</si>
  <si>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</si>
  <si>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</si>
  <si>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</si>
  <si>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</si>
  <si>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</si>
  <si>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</si>
  <si>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</si>
  <si>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</si>
  <si>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</si>
  <si>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</si>
  <si>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</si>
  <si>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</si>
  <si>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</si>
  <si>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</si>
  <si>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</si>
  <si>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</si>
  <si>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</si>
  <si>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</si>
  <si>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</si>
  <si>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</si>
  <si>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</si>
  <si>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</si>
  <si>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</si>
  <si>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</si>
  <si>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</si>
  <si>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</si>
  <si>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</si>
  <si>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</si>
  <si>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</si>
  <si>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</si>
  <si>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</si>
  <si>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</si>
  <si>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</si>
  <si>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</si>
  <si>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</si>
  <si>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</si>
  <si>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</si>
  <si>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</si>
  <si>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</si>
  <si>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</si>
  <si>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</si>
  <si>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</si>
  <si>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</si>
  <si>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</si>
  <si>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</si>
  <si>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</si>
  <si>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</si>
  <si>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</si>
  <si>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</si>
  <si>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</si>
  <si>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</si>
  <si>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</si>
  <si>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</si>
  <si>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</si>
  <si>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</si>
  <si>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</si>
  <si>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</si>
  <si>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</si>
  <si>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</si>
  <si>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</si>
  <si>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</si>
  <si>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</si>
  <si>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</si>
  <si>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</si>
  <si>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</si>
  <si>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</si>
  <si>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</si>
  <si>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</si>
  <si>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</si>
  <si>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</si>
  <si>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</si>
  <si>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</si>
  <si>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</si>
  <si>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</si>
  <si>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</si>
  <si>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</si>
  <si>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</si>
  <si>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</si>
  <si>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</si>
  <si>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</si>
  <si>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</si>
  <si>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</si>
  <si>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</si>
  <si>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</si>
  <si>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</si>
  <si>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</si>
  <si>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</si>
  <si>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</si>
  <si>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</si>
  <si>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</si>
  <si>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</si>
  <si>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</si>
  <si>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</si>
  <si>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</si>
  <si>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</si>
  <si>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</si>
  <si>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</si>
  <si>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</si>
  <si>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</si>
  <si>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</si>
  <si>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</si>
  <si>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</si>
  <si>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</si>
  <si>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</si>
  <si>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</si>
  <si>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</si>
  <si>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</si>
  <si>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</si>
  <si>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</si>
  <si>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</si>
  <si>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</si>
  <si>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</si>
  <si>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</si>
  <si>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</si>
  <si>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</si>
  <si>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</si>
  <si>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</si>
  <si>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</si>
  <si>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</si>
  <si>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</si>
  <si>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</si>
  <si>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</si>
  <si>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</si>
  <si>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</si>
  <si>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</si>
  <si>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</si>
  <si>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</si>
  <si>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</si>
  <si>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</si>
  <si>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</si>
  <si>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</si>
  <si>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</si>
  <si>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</si>
  <si>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</si>
  <si>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</si>
  <si>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</si>
  <si>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</si>
  <si>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</si>
  <si>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</si>
  <si>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</si>
  <si>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</si>
  <si>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</si>
  <si>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</si>
  <si>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</si>
  <si>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</si>
  <si>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</si>
  <si>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</si>
  <si>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</si>
  <si>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</si>
  <si>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</si>
  <si>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</si>
  <si>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</si>
  <si>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</si>
  <si>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</si>
  <si>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</si>
  <si>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</si>
  <si>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</si>
  <si>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</si>
  <si>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</si>
  <si>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</si>
  <si>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</si>
  <si>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</si>
  <si>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</si>
  <si>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</si>
  <si>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</si>
  <si>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</si>
  <si>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</si>
  <si>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</si>
  <si>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</si>
  <si>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</si>
  <si>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</si>
  <si>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</si>
  <si>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</si>
  <si>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</si>
  <si>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</si>
  <si>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</si>
  <si>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</si>
  <si>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</si>
  <si>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</si>
  <si>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</si>
  <si>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</si>
  <si>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</si>
  <si>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</si>
  <si>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</si>
  <si>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</si>
  <si>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</si>
  <si>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</si>
  <si>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</si>
  <si>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</si>
  <si>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</si>
  <si>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</si>
  <si>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</si>
  <si>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</si>
  <si>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</si>
  <si>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</si>
  <si>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</si>
  <si>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</si>
  <si>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</si>
  <si>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</si>
  <si>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</si>
  <si>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</si>
  <si>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</si>
  <si>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</si>
  <si>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</si>
  <si>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</si>
  <si>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</si>
  <si>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</si>
  <si>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</si>
  <si>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</si>
  <si>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</si>
  <si>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</si>
  <si>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</si>
  <si>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</si>
  <si>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</si>
  <si>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</si>
  <si>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</si>
  <si>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</si>
  <si>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</si>
  <si>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</si>
  <si>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</si>
  <si>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</si>
  <si>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</si>
  <si>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</si>
  <si>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</si>
  <si>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</si>
  <si>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</si>
  <si>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</si>
  <si>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</si>
  <si>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</si>
  <si>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</si>
  <si>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</si>
  <si>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</si>
  <si>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</si>
  <si>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</si>
  <si>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</si>
  <si>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</si>
  <si>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</si>
  <si>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</si>
  <si>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</si>
  <si>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</si>
  <si>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</si>
  <si>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</si>
  <si>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</si>
  <si>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</si>
  <si>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</si>
  <si>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</si>
  <si>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</si>
  <si>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</si>
  <si>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</si>
  <si>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</si>
  <si>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</si>
  <si>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</si>
  <si>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</si>
  <si>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</si>
  <si>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</si>
  <si>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</si>
  <si>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</si>
  <si>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</si>
  <si>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</si>
  <si>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</si>
  <si>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</si>
  <si>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</si>
  <si>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</si>
  <si>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</si>
  <si>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</si>
  <si>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</si>
  <si>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</si>
  <si>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</si>
  <si>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</si>
  <si>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</si>
  <si>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</si>
  <si>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</si>
  <si>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</si>
  <si>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</si>
  <si>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</si>
  <si>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</si>
  <si>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</si>
  <si>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</si>
  <si>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</si>
  <si>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</si>
  <si>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</si>
  <si>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</si>
  <si>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</si>
  <si>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</si>
  <si>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</si>
  <si>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</si>
  <si>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</si>
  <si>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</si>
  <si>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</si>
  <si>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</si>
  <si>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</si>
  <si>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</si>
  <si>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</si>
  <si>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</si>
  <si>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</si>
  <si>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</si>
  <si>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</si>
  <si>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</si>
  <si>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</si>
  <si>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</si>
  <si>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</si>
  <si>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</si>
  <si>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</si>
  <si>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</si>
  <si>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</si>
  <si>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</si>
  <si>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</si>
  <si>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</si>
  <si>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</si>
  <si>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</si>
  <si>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</si>
  <si>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</si>
  <si>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</si>
  <si>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</si>
  <si>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</si>
  <si>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</si>
  <si>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</si>
  <si>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</si>
  <si>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</si>
  <si>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</si>
  <si>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</si>
  <si>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</si>
  <si>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</si>
  <si>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</si>
  <si>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</si>
  <si>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</si>
  <si>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</si>
  <si>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</si>
  <si>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</si>
  <si>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</si>
  <si>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</si>
  <si>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</si>
  <si>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</si>
  <si>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</si>
  <si>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</si>
  <si>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</si>
  <si>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</si>
  <si>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</si>
  <si>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</si>
  <si>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</si>
  <si>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</si>
  <si>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</si>
  <si>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</si>
  <si>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</si>
  <si>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</si>
  <si>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</si>
  <si>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</si>
  <si>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</si>
  <si>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</si>
  <si>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</si>
  <si>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</si>
  <si>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</si>
  <si>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</si>
  <si>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</si>
  <si>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</si>
  <si>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</si>
  <si>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</si>
  <si>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</si>
  <si>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</si>
  <si>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</si>
  <si>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</si>
  <si>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</si>
  <si>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</si>
  <si>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</si>
  <si>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</si>
  <si>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</si>
  <si>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</si>
  <si>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</si>
  <si>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</si>
  <si>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</si>
  <si>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</si>
  <si>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</si>
  <si>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</si>
  <si>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</si>
  <si>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</si>
  <si>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</si>
  <si>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</si>
  <si>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</si>
  <si>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</si>
  <si>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</si>
  <si>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</si>
  <si>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</si>
  <si>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</si>
  <si>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</si>
  <si>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</si>
  <si>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</si>
  <si>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</si>
  <si>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</si>
  <si>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</si>
  <si>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</si>
  <si>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</si>
  <si>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</si>
  <si>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</si>
  <si>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</si>
  <si>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</si>
  <si>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</si>
  <si>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</si>
  <si>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</si>
  <si>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</si>
  <si>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</si>
  <si>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</si>
  <si>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</si>
  <si>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</si>
  <si>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</si>
  <si>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</si>
  <si>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</si>
  <si>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</si>
  <si>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</si>
  <si>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</si>
  <si>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</si>
  <si>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</si>
  <si>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</si>
  <si>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</si>
  <si>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</si>
  <si>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</si>
  <si>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</si>
  <si>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</si>
  <si>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</si>
  <si>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</si>
  <si>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</si>
  <si>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</si>
  <si>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</si>
  <si>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</si>
  <si>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</si>
  <si>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</si>
  <si>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</si>
  <si>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</si>
  <si>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</si>
  <si>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</si>
  <si>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</si>
  <si>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</si>
  <si>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</si>
  <si>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</si>
  <si>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</si>
  <si>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</si>
  <si>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</si>
  <si>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</si>
  <si>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</si>
  <si>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</si>
  <si>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</si>
  <si>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</si>
  <si>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</si>
  <si>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</si>
  <si>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</si>
  <si>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</si>
  <si>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</si>
  <si>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</si>
  <si>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</si>
  <si>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</si>
  <si>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</si>
  <si>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</si>
  <si>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</si>
  <si>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</si>
  <si>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</si>
  <si>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</si>
  <si>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</si>
  <si>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</si>
  <si>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</si>
  <si>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</si>
  <si>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</si>
  <si>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</si>
  <si>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</si>
  <si>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</si>
  <si>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</si>
  <si>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</si>
  <si>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</si>
  <si>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</si>
  <si>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</si>
  <si>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</si>
  <si>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</si>
  <si>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</si>
  <si>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</si>
  <si>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</si>
  <si>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</si>
  <si>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</si>
  <si>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</si>
  <si>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</si>
  <si>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</si>
  <si>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</si>
  <si>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</si>
  <si>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</si>
  <si>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</si>
  <si>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</si>
  <si>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</si>
  <si>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</si>
  <si>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</si>
  <si>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</si>
  <si>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</si>
  <si>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</si>
  <si>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</si>
  <si>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</si>
  <si>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</si>
  <si>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</si>
  <si>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</si>
  <si>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</si>
  <si>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</si>
  <si>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</si>
  <si>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</si>
  <si>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</si>
  <si>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</si>
  <si>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</si>
  <si>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</si>
  <si>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</si>
  <si>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</si>
  <si>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</si>
  <si>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</si>
  <si>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</si>
  <si>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</si>
  <si>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</si>
  <si>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</si>
  <si>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</si>
  <si>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</si>
  <si>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</si>
  <si>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</si>
  <si>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</si>
  <si>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</si>
  <si>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</si>
  <si>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</si>
  <si>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</si>
  <si>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</si>
  <si>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</si>
  <si>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</si>
  <si>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</si>
  <si>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</si>
  <si>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</si>
  <si>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</si>
  <si>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</si>
  <si>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</si>
  <si>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</si>
  <si>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</si>
  <si>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</si>
  <si>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</si>
  <si>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</si>
  <si>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</si>
  <si>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</si>
  <si>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</si>
  <si>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</si>
  <si>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</si>
  <si>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</si>
  <si>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</si>
  <si>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</si>
  <si>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</si>
  <si>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</si>
  <si>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</si>
  <si>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</si>
  <si>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</si>
  <si>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</si>
  <si>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</si>
  <si>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</si>
  <si>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</si>
  <si>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</si>
  <si>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</si>
  <si>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</si>
  <si>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</si>
  <si>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</si>
  <si>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</si>
  <si>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</si>
  <si>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</si>
  <si>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</si>
  <si>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</si>
  <si>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</si>
  <si>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</si>
  <si>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</si>
  <si>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</si>
  <si>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</si>
  <si>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</si>
  <si>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</si>
  <si>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</si>
  <si>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</si>
  <si>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</si>
  <si>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</si>
  <si>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</si>
  <si>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</si>
  <si>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</si>
  <si>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</si>
  <si>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</si>
  <si>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</si>
  <si>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</si>
  <si>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</si>
  <si>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</si>
  <si>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</si>
  <si>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</si>
  <si>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</si>
  <si>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</si>
  <si>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</si>
  <si>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</si>
  <si>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</si>
  <si>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</si>
  <si>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</si>
  <si>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</si>
  <si>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</si>
  <si>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</si>
  <si>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</si>
  <si>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</si>
  <si>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</si>
  <si>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</si>
  <si>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</si>
  <si>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</si>
  <si>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</si>
  <si>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</si>
  <si>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</si>
  <si>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</si>
  <si>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</si>
  <si>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</si>
  <si>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</si>
  <si>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</si>
  <si>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</si>
  <si>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</si>
  <si>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</si>
  <si>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</si>
  <si>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</si>
  <si>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</si>
  <si>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</si>
  <si>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</si>
  <si>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</si>
  <si>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</si>
  <si>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</si>
  <si>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</si>
  <si>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</si>
  <si>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</si>
  <si>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</si>
  <si>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</si>
  <si>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</si>
  <si>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</si>
  <si>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</si>
  <si>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</si>
  <si>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</si>
  <si>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</si>
  <si>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</si>
  <si>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</si>
  <si>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</si>
  <si>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</si>
  <si>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</si>
  <si>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</si>
  <si>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</si>
  <si>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</si>
  <si>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</si>
  <si>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</si>
  <si>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</si>
  <si>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</si>
  <si>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</si>
  <si>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</si>
  <si>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</si>
  <si>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</si>
  <si>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</si>
  <si>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</si>
  <si>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</si>
  <si>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</si>
  <si>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</si>
  <si>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</si>
  <si>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</si>
  <si>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</si>
  <si>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</si>
  <si>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</si>
  <si>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</si>
  <si>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</si>
  <si>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</si>
  <si>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</si>
  <si>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</si>
  <si>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</si>
  <si>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</si>
  <si>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</si>
  <si>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</si>
  <si>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</si>
  <si>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</si>
  <si>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</si>
  <si>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</si>
  <si>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</si>
  <si>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</si>
  <si>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</si>
  <si>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</si>
  <si>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</si>
  <si>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</si>
  <si>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</si>
  <si>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</si>
  <si>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</si>
  <si>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</si>
  <si>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</si>
  <si>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</si>
  <si>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</si>
  <si>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</si>
  <si>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</si>
  <si>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</si>
  <si>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</si>
  <si>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</si>
  <si>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</si>
  <si>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</si>
  <si>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</si>
  <si>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</si>
  <si>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</si>
  <si>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</si>
  <si>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</si>
  <si>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</si>
  <si>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</si>
  <si>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</si>
  <si>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</si>
  <si>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</si>
  <si>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</si>
  <si>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</si>
  <si>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</si>
  <si>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</si>
  <si>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</si>
  <si>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</si>
  <si>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</si>
  <si>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</si>
  <si>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</si>
  <si>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</si>
  <si>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</si>
  <si>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</si>
  <si>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</si>
  <si>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</si>
  <si>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</si>
  <si>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</si>
  <si>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</si>
  <si>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</si>
  <si>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</si>
  <si>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</si>
  <si>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</si>
  <si>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</si>
  <si>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</si>
  <si>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</si>
  <si>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</si>
  <si>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</si>
  <si>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</si>
  <si>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</si>
  <si>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</si>
  <si>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</si>
  <si>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</si>
  <si>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</si>
  <si>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</si>
  <si>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</si>
  <si>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</si>
  <si>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</si>
  <si>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</si>
  <si>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</si>
  <si>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</si>
  <si>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</si>
  <si>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</si>
  <si>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</si>
  <si>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</si>
  <si>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</si>
  <si>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</si>
  <si>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</si>
  <si>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</si>
  <si>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</si>
  <si>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</si>
  <si>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</si>
  <si>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</si>
  <si>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</si>
  <si>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</si>
  <si>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</si>
  <si>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</si>
  <si>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</si>
  <si>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</si>
  <si>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</si>
  <si>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</si>
  <si>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</si>
  <si>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</si>
  <si>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</si>
  <si>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</si>
  <si>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</si>
  <si>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</si>
  <si>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</si>
  <si>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</si>
  <si>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</si>
  <si>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</si>
  <si>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</si>
  <si>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</si>
  <si>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</si>
  <si>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</si>
  <si>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</si>
  <si>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</si>
  <si>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</si>
  <si>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</si>
  <si>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</si>
  <si>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</si>
  <si>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</si>
  <si>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</si>
  <si>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</si>
  <si>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</si>
  <si>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</si>
  <si>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</si>
  <si>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</si>
  <si>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</si>
  <si>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</si>
  <si>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</si>
  <si>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</si>
  <si>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</si>
  <si>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</si>
  <si>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</si>
  <si>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</si>
  <si>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</si>
  <si>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</si>
  <si>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</si>
  <si>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</si>
  <si>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</si>
  <si>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</si>
  <si>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</si>
  <si>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</si>
  <si>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</si>
  <si>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</si>
  <si>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</si>
  <si>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</si>
  <si>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</si>
  <si>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</si>
  <si>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</si>
  <si>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</si>
  <si>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</si>
  <si>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</si>
  <si>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</si>
  <si>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</si>
  <si>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</si>
  <si>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</si>
  <si>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</si>
  <si>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</si>
  <si>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</si>
  <si>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</si>
  <si>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</si>
  <si>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</si>
  <si>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</si>
  <si>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</si>
  <si>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</si>
  <si>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</si>
  <si>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</si>
  <si>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</si>
  <si>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</si>
  <si>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</si>
  <si>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</si>
  <si>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</si>
  <si>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</si>
  <si>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</si>
  <si>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</si>
  <si>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</si>
  <si>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</si>
  <si>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</si>
  <si>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</si>
  <si>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</si>
  <si>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</si>
  <si>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</si>
  <si>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</si>
  <si>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</si>
  <si>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</si>
  <si>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</si>
  <si>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</si>
  <si>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</si>
  <si>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</si>
  <si>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</si>
  <si>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</si>
  <si>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</si>
  <si>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</si>
  <si>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</si>
  <si>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</si>
  <si>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</si>
  <si>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</si>
  <si>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</si>
  <si>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</si>
  <si>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</si>
  <si>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</si>
  <si>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</si>
  <si>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</si>
  <si>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</si>
  <si>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</si>
  <si>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</si>
  <si>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</si>
  <si>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</si>
  <si>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</si>
  <si>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</si>
  <si>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</si>
  <si>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</si>
  <si>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</si>
  <si>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</si>
  <si>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</si>
  <si>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</si>
  <si>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</si>
  <si>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</si>
  <si>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</si>
  <si>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</si>
  <si>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</si>
  <si>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</si>
  <si>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</si>
  <si>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</si>
  <si>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</si>
  <si>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</si>
  <si>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</si>
  <si>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</si>
  <si>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</si>
  <si>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</si>
  <si>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</si>
  <si>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</si>
  <si>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</si>
  <si>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</si>
  <si>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</si>
  <si>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</si>
  <si>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</si>
  <si>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</si>
  <si>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</si>
  <si>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</si>
  <si>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</si>
  <si>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</si>
  <si>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</si>
  <si>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</si>
  <si>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</si>
  <si>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</si>
  <si>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</si>
  <si>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</si>
  <si>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</si>
  <si>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</si>
  <si>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</si>
  <si>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</si>
  <si>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</si>
  <si>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</si>
  <si>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</si>
  <si>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</si>
  <si>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</si>
  <si>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</si>
  <si>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</si>
  <si>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</si>
  <si>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</si>
  <si>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</si>
  <si>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</si>
  <si>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</si>
  <si>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</si>
  <si>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</si>
  <si>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</si>
  <si>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</si>
  <si>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</si>
  <si>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</si>
  <si>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</si>
  <si>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</si>
  <si>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</si>
  <si>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</si>
  <si>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</si>
  <si>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</si>
  <si>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</si>
  <si>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</si>
  <si>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</si>
  <si>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</si>
  <si>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</si>
  <si>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</si>
  <si>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</si>
  <si>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</si>
  <si>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</si>
  <si>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</si>
  <si>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</si>
  <si>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</si>
  <si>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</si>
  <si>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</si>
  <si>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</si>
  <si>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</si>
  <si>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</si>
  <si>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</si>
  <si>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</si>
  <si>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</si>
  <si>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</si>
  <si>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</si>
  <si>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</si>
  <si>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</si>
  <si>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</si>
  <si>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</si>
  <si>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</si>
  <si>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</si>
  <si>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</si>
  <si>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</si>
  <si>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</si>
  <si>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</si>
  <si>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</si>
  <si>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</si>
  <si>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</si>
  <si>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</si>
  <si>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</si>
  <si>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</si>
  <si>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</si>
  <si>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</si>
  <si>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</si>
  <si>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</si>
  <si>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</si>
  <si>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</si>
  <si>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</si>
  <si>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</si>
  <si>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</si>
  <si>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</si>
  <si>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</si>
  <si>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</si>
  <si>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</si>
  <si>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</si>
  <si>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</si>
  <si>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</si>
  <si>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</si>
  <si>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</si>
  <si>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</si>
  <si>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</si>
  <si>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</si>
  <si>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</si>
  <si>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</si>
  <si>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</si>
  <si>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</si>
  <si>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</si>
  <si>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</si>
  <si>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</si>
  <si>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</si>
  <si>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</si>
  <si>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</si>
  <si>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</si>
  <si>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</si>
  <si>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</si>
  <si>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</si>
  <si>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</si>
  <si>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</si>
  <si>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</si>
  <si>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</si>
  <si>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</si>
  <si>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</si>
  <si>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</si>
  <si>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</si>
  <si>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</si>
  <si>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</si>
  <si>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</si>
  <si>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</si>
  <si>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</si>
  <si>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</si>
  <si>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</si>
  <si>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</si>
  <si>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</si>
  <si>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</si>
  <si>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</si>
  <si>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</si>
  <si>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</si>
  <si>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</si>
  <si>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</si>
  <si>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</si>
  <si>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</si>
  <si>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</si>
  <si>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</si>
  <si>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</si>
  <si>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</si>
  <si>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</si>
  <si>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</si>
  <si>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</si>
  <si>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</si>
  <si>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</si>
  <si>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</si>
  <si>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</si>
  <si>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</si>
  <si>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</si>
  <si>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</si>
  <si>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</si>
  <si>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</si>
  <si>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</si>
  <si>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</si>
  <si>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</si>
  <si>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</si>
  <si>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</si>
  <si>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</si>
  <si>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</si>
  <si>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</si>
  <si>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</si>
  <si>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</si>
  <si>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</si>
  <si>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</si>
  <si>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</si>
  <si>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</si>
  <si>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</si>
  <si>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</si>
  <si>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</si>
  <si>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</si>
  <si>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</si>
  <si>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</si>
  <si>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</si>
  <si>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</si>
  <si>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</si>
  <si>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</si>
  <si>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</si>
  <si>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</si>
  <si>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</si>
  <si>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</si>
  <si>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</si>
  <si>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</si>
  <si>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</si>
  <si>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</si>
  <si>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</si>
  <si>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</si>
  <si>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</si>
  <si>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</si>
  <si>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</si>
  <si>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</si>
  <si>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</si>
  <si>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</si>
  <si>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</si>
  <si>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</si>
  <si>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</si>
  <si>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</si>
  <si>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</si>
  <si>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</si>
  <si>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</si>
  <si>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</si>
  <si>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</si>
  <si>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</si>
  <si>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</si>
  <si>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</si>
  <si>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</si>
  <si>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</si>
  <si>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</si>
  <si>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</si>
  <si>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</si>
  <si>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</si>
  <si>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</si>
  <si>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</si>
  <si>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</si>
  <si>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</si>
  <si>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</si>
  <si>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</si>
  <si>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</si>
  <si>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</si>
  <si>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</si>
  <si>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</si>
  <si>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</si>
  <si>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</si>
  <si>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</si>
  <si>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</si>
  <si>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</si>
  <si>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</si>
  <si>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</si>
  <si>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</si>
  <si>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</si>
  <si>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</si>
  <si>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</si>
  <si>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</si>
  <si>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</si>
  <si>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</si>
  <si>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</si>
  <si>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</si>
  <si>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</si>
  <si>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</si>
  <si>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</si>
  <si>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</si>
  <si>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</si>
  <si>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</si>
  <si>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</si>
  <si>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</si>
  <si>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</si>
  <si>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</si>
  <si>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</si>
  <si>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</si>
  <si>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</si>
  <si>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</si>
  <si>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</si>
  <si>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</si>
  <si>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</si>
  <si>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</si>
  <si>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</si>
  <si>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</si>
  <si>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</si>
  <si>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</si>
  <si>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</si>
  <si>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</si>
  <si>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</si>
  <si>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</si>
  <si>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</si>
  <si>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</si>
  <si>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</si>
  <si>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</si>
  <si>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</si>
  <si>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</si>
  <si>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</si>
  <si>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</si>
  <si>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</si>
  <si>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</si>
  <si>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</si>
  <si>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</si>
  <si>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</si>
  <si>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</si>
  <si>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</si>
  <si>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</si>
  <si>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</si>
  <si>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</si>
  <si>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</si>
  <si>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</si>
  <si>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</si>
  <si>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</si>
  <si>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</si>
  <si>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</si>
  <si>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</si>
  <si>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</si>
  <si>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</si>
  <si>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</si>
  <si>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</si>
  <si>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</si>
  <si>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</si>
  <si>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</si>
  <si>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</si>
  <si>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</si>
  <si>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</si>
  <si>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</si>
  <si>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</si>
  <si>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</si>
  <si>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</si>
  <si>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</si>
  <si>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</si>
  <si>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</si>
  <si>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</si>
  <si>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</si>
  <si>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</si>
  <si>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</si>
  <si>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</si>
  <si>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</si>
  <si>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</si>
  <si>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</si>
  <si>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</si>
  <si>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</si>
  <si>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</si>
  <si>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</si>
  <si>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</si>
  <si>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</si>
  <si>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</si>
  <si>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</si>
  <si>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</si>
  <si>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</si>
  <si>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</si>
  <si>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</si>
  <si>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</si>
  <si>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</si>
  <si>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</si>
  <si>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</si>
  <si>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</si>
  <si>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</si>
  <si>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</si>
  <si>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</si>
  <si>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</si>
  <si>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</si>
  <si>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</si>
  <si>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</si>
  <si>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</si>
  <si>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</si>
  <si>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</si>
  <si>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</si>
  <si>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</si>
  <si>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</si>
  <si>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</si>
  <si>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</si>
  <si>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</si>
  <si>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</si>
  <si>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</si>
  <si>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</si>
  <si>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</si>
  <si>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</si>
  <si>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</si>
  <si>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</si>
  <si>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</si>
  <si>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</si>
  <si>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</si>
  <si>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</si>
  <si>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</si>
  <si>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</si>
  <si>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</si>
  <si>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</si>
  <si>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</si>
  <si>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</si>
  <si>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</si>
  <si>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</si>
  <si>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</si>
  <si>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</si>
  <si>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</si>
  <si>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</si>
  <si>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</si>
  <si>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</si>
  <si>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</si>
  <si>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</si>
  <si>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</si>
  <si>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</si>
  <si>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</si>
  <si>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</si>
  <si>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</si>
  <si>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</si>
  <si>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</si>
  <si>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</si>
  <si>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</si>
  <si>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</si>
  <si>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</si>
  <si>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</si>
  <si>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</si>
  <si>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</si>
  <si>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</si>
  <si>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</si>
  <si>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</si>
  <si>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</si>
  <si>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</si>
  <si>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</si>
  <si>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</si>
  <si>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</si>
  <si>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</si>
  <si>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</si>
  <si>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</si>
  <si>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</si>
  <si>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</si>
  <si>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</si>
  <si>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</si>
  <si>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</si>
  <si>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</si>
  <si>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</si>
  <si>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</si>
  <si>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</si>
  <si>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</si>
  <si>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</si>
  <si>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</si>
  <si>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</si>
  <si>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</si>
  <si>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</si>
  <si>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</si>
  <si>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</si>
  <si>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</si>
  <si>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</si>
  <si>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</si>
  <si>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</si>
  <si>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</si>
  <si>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</si>
  <si>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</si>
  <si>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</si>
  <si>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</si>
  <si>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</si>
  <si>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</si>
  <si>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</si>
  <si>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</si>
  <si>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</si>
  <si>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</si>
  <si>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</si>
  <si>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</si>
  <si>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</si>
  <si>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</si>
  <si>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</si>
  <si>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</si>
  <si>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</si>
  <si>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</si>
  <si>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</si>
  <si>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</si>
  <si>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</si>
  <si>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</si>
  <si>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</si>
  <si>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</si>
  <si>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</si>
  <si>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</si>
  <si>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</si>
  <si>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</si>
  <si>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</si>
  <si>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</si>
  <si>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</si>
  <si>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</si>
  <si>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</si>
  <si>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</si>
  <si>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</si>
  <si>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</si>
  <si>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</si>
  <si>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</si>
  <si>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</si>
  <si>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</si>
  <si>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</si>
  <si>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</si>
  <si>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</si>
  <si>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</si>
  <si>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</si>
  <si>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</si>
  <si>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</si>
  <si>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</si>
  <si>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</si>
  <si>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</si>
  <si>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</si>
  <si>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</si>
  <si>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</si>
  <si>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</si>
  <si>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</si>
  <si>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</si>
  <si>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</si>
  <si>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</si>
  <si>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</si>
  <si>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</si>
  <si>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</si>
  <si>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</si>
  <si>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</si>
  <si>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</si>
  <si>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</si>
  <si>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</si>
  <si>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</si>
  <si>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</si>
  <si>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</si>
  <si>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</si>
  <si>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</si>
  <si>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</si>
  <si>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</si>
  <si>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</si>
  <si>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</si>
  <si>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</si>
  <si>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</si>
  <si>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</si>
  <si>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</si>
  <si>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</si>
  <si>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</si>
  <si>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</si>
  <si>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</si>
  <si>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</si>
  <si>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</si>
  <si>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</si>
  <si>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</si>
  <si>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</si>
  <si>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</si>
  <si>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</si>
  <si>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</si>
  <si>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</si>
  <si>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</si>
  <si>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</si>
  <si>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</si>
  <si>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</si>
  <si>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</si>
  <si>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</si>
  <si>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</si>
  <si>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</si>
  <si>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</si>
  <si>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</si>
  <si>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</si>
  <si>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</si>
  <si>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</si>
  <si>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</si>
  <si>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</si>
  <si>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</si>
  <si>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</si>
  <si>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</si>
  <si>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</si>
  <si>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</si>
  <si>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</si>
  <si>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</si>
  <si>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</si>
  <si>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</si>
  <si>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</si>
  <si>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</si>
  <si>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</si>
  <si>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</si>
  <si>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</si>
  <si>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</si>
  <si>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</si>
  <si>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</si>
  <si>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</si>
  <si>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</si>
  <si>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</si>
  <si>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</si>
  <si>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</si>
  <si>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</si>
  <si>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</si>
  <si>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</si>
  <si>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</si>
  <si>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</si>
  <si>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</si>
  <si>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</si>
  <si>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</si>
  <si>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</si>
  <si>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</si>
  <si>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</si>
  <si>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</si>
  <si>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</si>
  <si>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</si>
  <si>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</si>
  <si>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</si>
  <si>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</si>
  <si>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</si>
  <si>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</si>
  <si>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</si>
  <si>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</si>
  <si>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</si>
  <si>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</si>
  <si>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</si>
  <si>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</si>
  <si>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</si>
  <si>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</si>
  <si>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</si>
  <si>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</si>
  <si>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</si>
  <si>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</si>
  <si>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</si>
  <si>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</si>
  <si>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</si>
  <si>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</si>
  <si>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</si>
  <si>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</si>
  <si>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</si>
  <si>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</si>
  <si>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</si>
  <si>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</si>
  <si>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</si>
  <si>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</si>
  <si>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</si>
  <si>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</si>
  <si>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</si>
  <si>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</si>
  <si>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</si>
  <si>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</si>
  <si>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</si>
  <si>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</si>
  <si>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</si>
  <si>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</si>
  <si>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</si>
  <si>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</si>
  <si>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</si>
  <si>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</si>
  <si>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</si>
  <si>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</si>
  <si>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</si>
  <si>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</si>
  <si>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</si>
  <si>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</si>
  <si>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</si>
  <si>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</si>
  <si>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</si>
  <si>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</si>
  <si>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</si>
  <si>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</si>
  <si>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</si>
  <si>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</si>
  <si>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</si>
  <si>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</si>
  <si>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</si>
  <si>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</si>
  <si>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</si>
  <si>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</si>
  <si>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</si>
  <si>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</si>
  <si>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</si>
  <si>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</si>
  <si>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</si>
  <si>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</si>
  <si>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</si>
  <si>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</si>
  <si>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</si>
  <si>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</si>
  <si>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</si>
  <si>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</si>
  <si>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</si>
  <si>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</si>
  <si>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</si>
  <si>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</si>
  <si>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</si>
  <si>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</si>
  <si>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</si>
  <si>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</si>
  <si>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</si>
  <si>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</si>
  <si>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</si>
  <si>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</si>
  <si>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</si>
  <si>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</si>
  <si>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</si>
  <si>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</si>
  <si>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</si>
  <si>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</si>
  <si>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</si>
  <si>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</si>
  <si>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</si>
  <si>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</si>
  <si>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</si>
  <si>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</si>
  <si>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</si>
  <si>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</si>
  <si>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</si>
  <si>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</si>
  <si>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</si>
  <si>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</si>
  <si>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</si>
  <si>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</si>
  <si>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</si>
  <si>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</si>
  <si>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</si>
  <si>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</si>
  <si>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</si>
  <si>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</si>
  <si>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</si>
  <si>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</si>
  <si>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</si>
  <si>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</si>
  <si>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</si>
  <si>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</si>
  <si>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</si>
  <si>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</si>
  <si>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</si>
  <si>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</si>
  <si>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</si>
  <si>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</si>
  <si>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</si>
  <si>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</si>
  <si>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</si>
  <si>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</si>
  <si>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</si>
  <si>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</si>
  <si>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</si>
  <si>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</si>
  <si>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</si>
  <si>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</si>
  <si>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</si>
  <si>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</si>
  <si>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</si>
  <si>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</si>
  <si>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</si>
  <si>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</si>
  <si>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</si>
  <si>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</si>
  <si>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</si>
  <si>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</si>
  <si>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</si>
  <si>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</si>
  <si>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</si>
  <si>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</si>
  <si>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</si>
  <si>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</si>
  <si>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</si>
  <si>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</si>
  <si>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</si>
  <si>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</si>
  <si>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</si>
  <si>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</si>
  <si>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</si>
  <si>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</si>
  <si>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</si>
  <si>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</si>
  <si>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</si>
  <si>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</si>
  <si>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</si>
  <si>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</si>
  <si>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</si>
  <si>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</si>
  <si>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</si>
  <si>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</si>
  <si>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</si>
  <si>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</si>
  <si>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</si>
  <si>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</si>
  <si>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</si>
  <si>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</si>
  <si>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</si>
  <si>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</si>
  <si>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</si>
  <si>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</si>
  <si>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</si>
  <si>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</si>
  <si>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</si>
  <si>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</si>
  <si>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</si>
  <si>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</si>
  <si>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</si>
  <si>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</si>
  <si>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</si>
  <si>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</si>
  <si>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</si>
  <si>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</si>
  <si>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</si>
  <si>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</si>
  <si>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</si>
  <si>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</si>
  <si>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</si>
  <si>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</si>
  <si>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</si>
  <si>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</si>
  <si>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</si>
  <si>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</si>
  <si>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</si>
  <si>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</si>
  <si>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</si>
  <si>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</si>
  <si>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</si>
  <si>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</si>
  <si>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</si>
  <si>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</si>
  <si>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</si>
  <si>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</si>
  <si>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</si>
  <si>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</si>
  <si>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</si>
  <si>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</si>
  <si>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</si>
  <si>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</si>
  <si>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</si>
  <si>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</si>
  <si>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</si>
  <si>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</si>
  <si>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</si>
  <si>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</si>
  <si>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</si>
  <si>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</si>
  <si>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</si>
  <si>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</si>
  <si>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</si>
  <si>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</si>
  <si>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</si>
  <si>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</si>
  <si>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</si>
  <si>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</si>
  <si>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</si>
  <si>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</si>
  <si>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</si>
  <si>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</si>
  <si>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</si>
  <si>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</si>
  <si>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</si>
  <si>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</si>
  <si>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</si>
  <si>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</si>
  <si>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</si>
  <si>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</si>
  <si>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</si>
  <si>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</si>
  <si>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</si>
  <si>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</si>
  <si>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</si>
  <si>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</si>
  <si>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</si>
  <si>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</si>
  <si>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</si>
  <si>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</si>
  <si>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</si>
  <si>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</si>
  <si>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</si>
  <si>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</si>
  <si>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</si>
  <si>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</si>
  <si>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</si>
  <si>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</si>
  <si>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</si>
  <si>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</si>
  <si>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</si>
  <si>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</si>
  <si>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</si>
  <si>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</si>
  <si>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</si>
  <si>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</si>
  <si>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</si>
  <si>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</si>
  <si>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</si>
  <si>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</si>
  <si>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</si>
  <si>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</si>
  <si>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</si>
  <si>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</si>
  <si>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</si>
  <si>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</si>
  <si>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</si>
  <si>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</si>
  <si>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</si>
  <si>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</si>
  <si>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</si>
  <si>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</si>
  <si>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</si>
  <si>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</si>
  <si>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</si>
  <si>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</si>
  <si>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</si>
  <si>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</si>
  <si>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</si>
  <si>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</si>
  <si>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</si>
  <si>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</si>
  <si>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</si>
  <si>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</si>
  <si>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</si>
  <si>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</si>
  <si>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</si>
  <si>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</si>
  <si>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</si>
  <si>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</si>
  <si>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</si>
  <si>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</si>
  <si>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</si>
  <si>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</si>
  <si>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</si>
  <si>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</si>
  <si>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</si>
  <si>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</si>
  <si>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</si>
  <si>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</si>
  <si>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</si>
  <si>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</si>
  <si>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</si>
  <si>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</si>
  <si>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</si>
  <si>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</si>
  <si>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</si>
  <si>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</si>
  <si>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</si>
  <si>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</si>
  <si>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</si>
  <si>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</si>
  <si>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</si>
  <si>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</si>
  <si>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</si>
  <si>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</si>
  <si>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</si>
  <si>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</si>
  <si>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</si>
  <si>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</si>
  <si>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</si>
  <si>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</si>
  <si>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</si>
  <si>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</si>
  <si>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</si>
  <si>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</si>
  <si>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</si>
  <si>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</si>
  <si>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</si>
  <si>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</si>
  <si>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</si>
  <si>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</si>
  <si>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</si>
  <si>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</si>
  <si>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</si>
  <si>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</si>
  <si>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</si>
  <si>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</si>
  <si>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</si>
  <si>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</si>
  <si>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</si>
  <si>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</si>
  <si>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</si>
  <si>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</si>
  <si>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</si>
  <si>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</si>
  <si>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</si>
  <si>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</si>
  <si>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</si>
  <si>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</si>
  <si>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</si>
  <si>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</si>
  <si>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</si>
  <si>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</si>
  <si>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</si>
  <si>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</si>
  <si>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</si>
  <si>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</si>
  <si>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</si>
  <si>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</si>
  <si>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</si>
  <si>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</si>
  <si>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</si>
  <si>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</si>
  <si>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</si>
  <si>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</si>
  <si>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</si>
  <si>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</si>
  <si>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</si>
  <si>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</si>
  <si>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</si>
  <si>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</si>
  <si>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</si>
  <si>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</si>
  <si>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</si>
  <si>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</si>
  <si>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</si>
  <si>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</si>
  <si>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</si>
  <si>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</si>
  <si>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</si>
  <si>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</si>
  <si>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</si>
  <si>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</si>
  <si>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</si>
  <si>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</si>
  <si>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</si>
  <si>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</si>
  <si>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</si>
  <si>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</si>
  <si>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</si>
  <si>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</si>
  <si>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</si>
  <si>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</si>
  <si>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</si>
  <si>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</si>
  <si>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</si>
  <si>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</si>
  <si>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</si>
  <si>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</si>
  <si>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</si>
  <si>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</si>
  <si>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</si>
  <si>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</si>
  <si>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</si>
  <si>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</si>
  <si>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</si>
  <si>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</si>
  <si>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</si>
  <si>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</si>
  <si>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</si>
  <si>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</si>
  <si>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</si>
  <si>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</si>
  <si>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</si>
  <si>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</si>
  <si>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</si>
  <si>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</si>
  <si>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</si>
  <si>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</si>
  <si>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</si>
  <si>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</si>
  <si>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</si>
  <si>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</si>
  <si>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</si>
  <si>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</si>
  <si>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</si>
  <si>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</si>
  <si>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</si>
  <si>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</si>
  <si>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</si>
  <si>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</si>
  <si>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</si>
  <si>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</si>
  <si>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</si>
  <si>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</si>
  <si>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</si>
  <si>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</si>
  <si>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</si>
  <si>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</si>
  <si>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</si>
  <si>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</si>
  <si>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</si>
  <si>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</si>
  <si>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</si>
  <si>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</si>
  <si>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</si>
  <si>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</si>
  <si>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</si>
  <si>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</si>
  <si>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</si>
  <si>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</si>
  <si>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</si>
  <si>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</si>
  <si>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</si>
  <si>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</si>
  <si>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</si>
  <si>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</si>
  <si>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</si>
  <si>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</si>
  <si>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</si>
  <si>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</si>
  <si>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</si>
  <si>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</si>
  <si>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</si>
  <si>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</si>
  <si>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</si>
  <si>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</si>
  <si>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</si>
  <si>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</si>
  <si>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</si>
  <si>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</si>
  <si>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</si>
  <si>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</si>
  <si>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</si>
  <si>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</si>
  <si>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</si>
  <si>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</si>
  <si>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</si>
  <si>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</si>
  <si>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</si>
  <si>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</si>
  <si>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</si>
  <si>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</si>
  <si>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</si>
  <si>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</si>
  <si>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</si>
  <si>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</si>
  <si>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</si>
  <si>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</si>
  <si>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</si>
  <si>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</si>
  <si>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</si>
  <si>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</si>
  <si>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</si>
  <si>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</si>
  <si>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</si>
  <si>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</si>
  <si>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</si>
  <si>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</si>
  <si>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</si>
  <si>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</si>
  <si>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</si>
  <si>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</si>
  <si>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</si>
  <si>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</si>
  <si>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</si>
  <si>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</si>
  <si>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</si>
  <si>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</si>
  <si>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</si>
  <si>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</si>
  <si>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</si>
  <si>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</si>
  <si>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</si>
  <si>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</si>
  <si>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</si>
  <si>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</si>
  <si>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</si>
  <si>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</si>
  <si>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</si>
  <si>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</si>
  <si>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</si>
  <si>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</si>
  <si>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</si>
  <si>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</si>
  <si>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</si>
  <si>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</si>
  <si>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</si>
  <si>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</si>
  <si>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</si>
  <si>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</si>
  <si>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</si>
  <si>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</si>
  <si>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</si>
  <si>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</si>
  <si>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</si>
  <si>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</si>
  <si>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</si>
  <si>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</si>
  <si>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</si>
  <si>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</si>
  <si>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</si>
  <si>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</si>
  <si>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</si>
  <si>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</si>
  <si>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</si>
  <si>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</si>
  <si>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</si>
  <si>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</si>
  <si>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</si>
  <si>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</si>
  <si>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</si>
  <si>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</si>
  <si>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</si>
  <si>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</si>
  <si>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</si>
  <si>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</si>
  <si>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</si>
  <si>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</si>
  <si>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</si>
  <si>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</si>
  <si>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</si>
  <si>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</si>
  <si>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</si>
  <si>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</si>
  <si>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</si>
  <si>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</si>
  <si>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</si>
  <si>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</si>
  <si>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</si>
  <si>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</si>
  <si>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</si>
  <si>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</si>
  <si>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</si>
  <si>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</si>
  <si>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</si>
  <si>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</si>
  <si>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</si>
  <si>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</si>
  <si>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</si>
  <si>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</si>
  <si>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</si>
  <si>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</si>
  <si>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</si>
  <si>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</si>
  <si>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</si>
  <si>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</si>
  <si>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</si>
  <si>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</si>
  <si>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</si>
  <si>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</si>
  <si>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</si>
  <si>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</si>
  <si>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</si>
  <si>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</si>
  <si>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</si>
  <si>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</si>
  <si>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</si>
  <si>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</si>
  <si>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</si>
  <si>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</si>
  <si>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</si>
  <si>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</si>
  <si>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</si>
  <si>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</si>
  <si>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</si>
  <si>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</si>
  <si>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</si>
  <si>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</si>
  <si>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</si>
  <si>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</si>
  <si>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</si>
  <si>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</si>
  <si>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</si>
  <si>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</si>
  <si>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</si>
  <si>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</si>
  <si>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</si>
  <si>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</si>
  <si>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</si>
  <si>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</si>
  <si>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</si>
  <si>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</si>
  <si>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</si>
  <si>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</si>
  <si>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</si>
  <si>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</si>
  <si>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</si>
  <si>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</si>
  <si>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</si>
  <si>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</si>
  <si>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</si>
  <si>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</si>
  <si>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</si>
  <si>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</si>
  <si>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</si>
  <si>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</si>
  <si>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</si>
  <si>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</si>
  <si>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</si>
  <si>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</si>
  <si>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</si>
  <si>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</si>
  <si>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</si>
  <si>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</si>
  <si>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</si>
  <si>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</si>
  <si>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</si>
  <si>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</si>
  <si>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</si>
  <si>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</si>
  <si>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</si>
  <si>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</si>
  <si>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</si>
  <si>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</si>
  <si>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</si>
  <si>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</si>
  <si>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</si>
  <si>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</si>
  <si>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</si>
  <si>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</si>
  <si>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</si>
  <si>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</si>
  <si>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</si>
  <si>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</si>
  <si>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</si>
  <si>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</si>
  <si>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</si>
  <si>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</si>
  <si>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</si>
  <si>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</si>
  <si>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</si>
  <si>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</si>
  <si>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</si>
  <si>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</si>
  <si>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</si>
  <si>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</si>
  <si>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</si>
  <si>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</si>
  <si>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</si>
  <si>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</si>
  <si>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</si>
  <si>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</si>
  <si>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</si>
  <si>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</si>
  <si>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</si>
  <si>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</si>
  <si>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</si>
  <si>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</si>
  <si>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</si>
  <si>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</si>
  <si>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</si>
  <si>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</si>
  <si>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</si>
  <si>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</si>
  <si>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</si>
  <si>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</si>
  <si>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</si>
  <si>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</si>
  <si>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</si>
  <si>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</si>
  <si>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</si>
  <si>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</si>
  <si>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</si>
  <si>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</si>
  <si>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</si>
  <si>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</si>
  <si>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</si>
  <si>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</si>
  <si>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</si>
  <si>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</si>
  <si>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</si>
  <si>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</si>
  <si>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</si>
  <si>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</si>
  <si>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</si>
  <si>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</si>
  <si>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</si>
  <si>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</si>
  <si>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</si>
  <si>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</si>
  <si>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</si>
  <si>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</si>
  <si>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</si>
  <si>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</si>
  <si>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</si>
  <si>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</si>
  <si>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</si>
  <si>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</si>
  <si>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</si>
  <si>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</si>
  <si>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</si>
  <si>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</si>
  <si>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</si>
  <si>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</si>
  <si>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</si>
  <si>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</si>
  <si>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</si>
  <si>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</si>
  <si>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</si>
  <si>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</si>
  <si>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</si>
  <si>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</si>
  <si>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</si>
  <si>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</si>
  <si>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</si>
  <si>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</si>
  <si>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</si>
  <si>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</si>
  <si>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</si>
  <si>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</si>
  <si>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</si>
  <si>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</si>
  <si>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</si>
  <si>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</si>
  <si>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</si>
  <si>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</si>
  <si>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</si>
  <si>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</si>
  <si>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</si>
  <si>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</si>
  <si>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</si>
  <si>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</si>
  <si>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</si>
  <si>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</si>
  <si>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</si>
  <si>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</si>
  <si>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</si>
  <si>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</si>
  <si>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</si>
  <si>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</si>
  <si>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</si>
  <si>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</si>
  <si>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</si>
  <si>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</si>
  <si>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</si>
  <si>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</si>
  <si>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</si>
  <si>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</si>
  <si>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</si>
  <si>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</si>
  <si>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</si>
  <si>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</si>
  <si>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</si>
  <si>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</si>
  <si>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</si>
  <si>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</si>
  <si>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</si>
  <si>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</si>
  <si>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</si>
  <si>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</si>
  <si>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</si>
  <si>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</si>
  <si>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</si>
  <si>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</si>
  <si>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</si>
  <si>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</si>
  <si>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</si>
  <si>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</si>
  <si>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</si>
  <si>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</si>
  <si>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</si>
  <si>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</si>
  <si>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</si>
  <si>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</si>
  <si>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</si>
  <si>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</si>
  <si>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</si>
  <si>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</si>
  <si>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</si>
  <si>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</si>
  <si>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</si>
  <si>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</si>
  <si>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</si>
  <si>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</si>
  <si>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</si>
  <si>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</si>
  <si>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</si>
  <si>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</si>
  <si>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</si>
  <si>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</si>
  <si>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</si>
  <si>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</si>
  <si>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</si>
  <si>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</si>
  <si>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</si>
  <si>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</si>
  <si>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</si>
  <si>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</si>
  <si>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</si>
  <si>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</si>
  <si>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</si>
  <si>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</si>
  <si>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</si>
  <si>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</si>
  <si>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</si>
  <si>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</si>
  <si>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</si>
  <si>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</si>
  <si>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</si>
  <si>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</si>
  <si>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</si>
  <si>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</si>
  <si>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</si>
  <si>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</si>
  <si>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</si>
  <si>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</si>
  <si>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</si>
  <si>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</si>
  <si>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</si>
  <si>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</si>
  <si>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</si>
  <si>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</si>
  <si>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</si>
  <si>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</si>
  <si>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</si>
  <si>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</si>
  <si>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</si>
  <si>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</si>
  <si>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</si>
  <si>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</si>
  <si>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</si>
  <si>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</si>
  <si>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</si>
  <si>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</si>
  <si>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</si>
  <si>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</si>
  <si>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</si>
  <si>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</si>
  <si>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</si>
  <si>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</si>
  <si>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</si>
  <si>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</si>
  <si>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</si>
  <si>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</si>
  <si>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</si>
  <si>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</si>
  <si>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</si>
  <si>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</si>
  <si>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</si>
  <si>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</si>
  <si>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</si>
  <si>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</si>
  <si>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</si>
  <si>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</si>
  <si>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</si>
  <si>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</si>
  <si>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</si>
  <si>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</si>
  <si>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</si>
  <si>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</si>
  <si>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</si>
  <si>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</si>
  <si>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</si>
  <si>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</si>
  <si>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</si>
  <si>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</si>
  <si>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</si>
  <si>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</si>
  <si>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</si>
  <si>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</si>
  <si>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</si>
  <si>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</si>
  <si>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</si>
  <si>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</si>
  <si>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</si>
  <si>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</si>
  <si>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</si>
  <si>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</si>
  <si>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</si>
  <si>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</si>
  <si>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</si>
  <si>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</si>
  <si>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</si>
  <si>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</si>
  <si>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</si>
  <si>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</si>
  <si>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</si>
  <si>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</si>
  <si>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</si>
  <si>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</si>
  <si>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</si>
  <si>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</si>
  <si>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</si>
  <si>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</si>
  <si>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</si>
  <si>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</si>
  <si>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</si>
  <si>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</si>
  <si>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</si>
  <si>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</si>
  <si>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</si>
  <si>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</si>
  <si>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</si>
  <si>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</si>
  <si>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</si>
  <si>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</si>
  <si>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</si>
  <si>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</si>
  <si>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</si>
  <si>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</si>
  <si>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</si>
  <si>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</si>
  <si>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</si>
  <si>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</si>
  <si>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</si>
  <si>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</si>
  <si>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</si>
  <si>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</si>
  <si>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</si>
  <si>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</si>
  <si>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</si>
  <si>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</si>
  <si>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</si>
  <si>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</si>
  <si>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</si>
  <si>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</si>
  <si>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</si>
  <si>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</si>
  <si>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</si>
  <si>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</si>
  <si>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</si>
  <si>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</si>
  <si>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</si>
  <si>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</si>
  <si>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</si>
  <si>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</si>
  <si>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</si>
  <si>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</si>
  <si>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</si>
  <si>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</si>
  <si>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</si>
  <si>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</si>
  <si>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</si>
  <si>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</si>
  <si>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</si>
  <si>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</si>
  <si>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</si>
  <si>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</si>
  <si>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</si>
  <si>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</si>
  <si>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</si>
  <si>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</si>
  <si>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</si>
  <si>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</si>
  <si>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</si>
  <si>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</si>
  <si>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</si>
  <si>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</si>
  <si>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</si>
  <si>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</si>
  <si>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</si>
  <si>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</si>
  <si>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</si>
  <si>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</si>
  <si>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</si>
  <si>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</si>
  <si>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</si>
  <si>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</si>
  <si>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</si>
  <si>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</si>
  <si>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</si>
  <si>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</si>
  <si>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</si>
  <si>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</si>
  <si>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</si>
  <si>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</si>
  <si>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</si>
  <si>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</si>
  <si>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</si>
  <si>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</si>
  <si>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</si>
  <si>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</si>
  <si>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</si>
  <si>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</si>
  <si>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</si>
  <si>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</si>
  <si>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</si>
  <si>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</si>
  <si>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</si>
  <si>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</si>
  <si>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</si>
  <si>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</si>
  <si>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</si>
  <si>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</si>
  <si>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</si>
  <si>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</si>
  <si>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</si>
  <si>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</si>
  <si>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</si>
  <si>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</si>
  <si>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</si>
  <si>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</si>
  <si>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</si>
  <si>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</si>
  <si>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</si>
  <si>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</si>
  <si>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</si>
  <si>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</si>
  <si>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</si>
  <si>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</si>
  <si>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</si>
  <si>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</si>
  <si>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</si>
  <si>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</si>
  <si>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</si>
  <si>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</si>
  <si>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</si>
  <si>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</si>
  <si>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</si>
  <si>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</si>
  <si>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</si>
  <si>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</si>
  <si>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</si>
  <si>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</si>
  <si>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</si>
  <si>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</si>
  <si>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</si>
  <si>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</si>
  <si>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</si>
  <si>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</si>
  <si>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</si>
  <si>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</si>
  <si>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</si>
  <si>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</si>
  <si>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</si>
  <si>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</si>
  <si>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</si>
  <si>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</si>
  <si>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</si>
  <si>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</si>
  <si>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</si>
  <si>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</si>
  <si>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</si>
  <si>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</si>
  <si>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</si>
  <si>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</si>
  <si>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</si>
  <si>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</si>
  <si>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</si>
  <si>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</si>
  <si>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</si>
  <si>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</si>
  <si>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</si>
  <si>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</si>
  <si>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</si>
  <si>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</si>
  <si>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</si>
  <si>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</si>
  <si>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</si>
  <si>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</si>
  <si>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</si>
  <si>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</si>
  <si>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</si>
  <si>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</si>
  <si>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</si>
  <si>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</si>
  <si>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</si>
  <si>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</si>
  <si>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</si>
  <si>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</si>
  <si>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</si>
  <si>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</si>
  <si>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</si>
  <si>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</si>
  <si>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</si>
  <si>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</si>
  <si>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</si>
  <si>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</si>
  <si>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</si>
  <si>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</si>
  <si>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</si>
  <si>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</si>
  <si>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</si>
  <si>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</si>
  <si>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</si>
  <si>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</si>
  <si>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</si>
  <si>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</si>
  <si>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</si>
  <si>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</si>
  <si>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</si>
  <si>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</si>
  <si>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</si>
  <si>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</si>
  <si>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</si>
  <si>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</si>
  <si>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</si>
  <si>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</si>
  <si>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</si>
  <si>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</si>
  <si>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</si>
  <si>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</si>
  <si>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</si>
  <si>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</si>
  <si>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</si>
  <si>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</si>
  <si>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</si>
  <si>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</si>
  <si>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</si>
  <si>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</si>
  <si>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</si>
  <si>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</si>
  <si>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</si>
  <si>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</si>
  <si>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</si>
  <si>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</si>
  <si>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</si>
  <si>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</si>
  <si>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</si>
  <si>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</si>
  <si>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</si>
  <si>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</si>
  <si>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</si>
  <si>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</si>
  <si>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</si>
  <si>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</si>
  <si>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</si>
  <si>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</si>
  <si>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</si>
  <si>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</si>
  <si>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</si>
  <si>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</si>
  <si>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</si>
  <si>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</si>
  <si>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</si>
  <si>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</si>
  <si>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</si>
  <si>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</si>
  <si>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</si>
  <si>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</si>
  <si>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</si>
  <si>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</si>
  <si>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</si>
  <si>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</si>
  <si>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</si>
  <si>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</si>
  <si>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</si>
  <si>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</si>
  <si>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</si>
  <si>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</si>
  <si>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</si>
  <si>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</si>
  <si>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</si>
  <si>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</si>
  <si>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</si>
  <si>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</si>
  <si>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</si>
  <si>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</si>
  <si>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</si>
  <si>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</si>
  <si>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</si>
  <si>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</si>
  <si>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</si>
  <si>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</si>
  <si>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</si>
  <si>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</si>
  <si>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</si>
  <si>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</si>
  <si>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</si>
  <si>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</si>
  <si>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</si>
  <si>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</si>
  <si>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</si>
  <si>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</si>
  <si>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</si>
  <si>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</si>
  <si>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</si>
  <si>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</si>
  <si>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</si>
  <si>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</si>
  <si>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</si>
  <si>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</si>
  <si>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</si>
  <si>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</si>
  <si>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</si>
  <si>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</si>
  <si>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</si>
  <si>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</si>
  <si>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</si>
  <si>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</si>
  <si>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</si>
  <si>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</si>
  <si>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</si>
  <si>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</si>
  <si>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</si>
  <si>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</si>
  <si>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</si>
  <si>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</si>
  <si>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</si>
  <si>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</si>
  <si>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</si>
  <si>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</si>
  <si>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</si>
  <si>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</si>
  <si>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</si>
  <si>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</si>
  <si>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</si>
  <si>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</si>
  <si>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</si>
  <si>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</si>
  <si>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</si>
  <si>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</si>
  <si>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</si>
  <si>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</si>
  <si>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</si>
  <si>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</si>
  <si>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</si>
  <si>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</si>
  <si>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</si>
  <si>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</si>
  <si>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</si>
  <si>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</si>
  <si>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</si>
  <si>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</si>
  <si>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</si>
  <si>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</si>
  <si>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</si>
  <si>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</si>
  <si>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</si>
  <si>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</si>
  <si>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</si>
  <si>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</si>
  <si>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</si>
  <si>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</si>
  <si>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</si>
  <si>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</si>
  <si>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</si>
  <si>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</si>
  <si>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</si>
  <si>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</si>
  <si>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</si>
  <si>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</si>
  <si>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</si>
  <si>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</si>
  <si>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</si>
  <si>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</si>
  <si>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</si>
  <si>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</si>
  <si>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</si>
  <si>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</si>
  <si>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</si>
  <si>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</si>
  <si>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</si>
  <si>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</si>
  <si>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</si>
  <si>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</si>
  <si>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</si>
  <si>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</si>
  <si>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</si>
  <si>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</si>
  <si>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</si>
  <si>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</si>
  <si>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</si>
  <si>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</si>
  <si>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</si>
  <si>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</si>
  <si>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</si>
  <si>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</si>
  <si>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</si>
  <si>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</si>
  <si>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</si>
  <si>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</si>
  <si>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</si>
  <si>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</si>
  <si>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</si>
  <si>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</si>
  <si>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</si>
  <si>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</si>
  <si>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</si>
  <si>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</si>
  <si>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</si>
  <si>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</si>
  <si>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</si>
  <si>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</si>
  <si>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</si>
  <si>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</si>
  <si>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</si>
  <si>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</si>
  <si>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</si>
  <si>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</si>
  <si>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</si>
  <si>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</si>
  <si>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</si>
  <si>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</si>
  <si>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</si>
  <si>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</si>
  <si>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</si>
  <si>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</si>
  <si>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</si>
  <si>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</si>
  <si>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</si>
  <si>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</si>
  <si>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</si>
  <si>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</si>
  <si>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</si>
  <si>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</si>
  <si>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</si>
  <si>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</si>
  <si>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</si>
  <si>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</si>
  <si>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</si>
  <si>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</si>
  <si>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</si>
  <si>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</si>
  <si>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</si>
  <si>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</si>
  <si>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</si>
  <si>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</si>
  <si>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</si>
  <si>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</si>
  <si>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</si>
  <si>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</si>
  <si>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</si>
  <si>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</si>
  <si>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</si>
  <si>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</si>
  <si>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</si>
  <si>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</si>
  <si>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</si>
  <si>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</si>
  <si>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</si>
  <si>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</si>
  <si>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</si>
  <si>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</si>
  <si>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</si>
  <si>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</si>
  <si>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</si>
  <si>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</si>
  <si>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</si>
  <si>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</si>
  <si>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</si>
  <si>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</si>
  <si>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</si>
  <si>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</si>
  <si>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</si>
  <si>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</si>
  <si>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</si>
  <si>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</si>
  <si>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</si>
  <si>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</si>
  <si>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</si>
  <si>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</si>
  <si>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</si>
  <si>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</si>
  <si>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</si>
  <si>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</si>
  <si>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</si>
  <si>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</si>
  <si>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</si>
  <si>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</si>
  <si>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</si>
  <si>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</si>
  <si>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</si>
  <si>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</si>
  <si>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</si>
  <si>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</si>
  <si>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</si>
  <si>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</si>
  <si>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</si>
  <si>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</si>
  <si>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</si>
  <si>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</si>
  <si>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</si>
  <si>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</si>
  <si>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</si>
  <si>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</si>
  <si>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</si>
  <si>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</si>
  <si>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</si>
  <si>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</si>
  <si>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</si>
  <si>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</si>
  <si>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</si>
  <si>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</si>
  <si>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</si>
  <si>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</si>
  <si>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</si>
  <si>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</si>
  <si>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</si>
  <si>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</si>
  <si>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</si>
  <si>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</si>
  <si>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</si>
  <si>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</si>
  <si>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</si>
  <si>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</si>
  <si>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</si>
  <si>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</si>
  <si>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</si>
  <si>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</si>
  <si>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</si>
  <si>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</si>
  <si>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</si>
  <si>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</si>
  <si>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</si>
  <si>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</si>
  <si>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</si>
  <si>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</si>
  <si>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</si>
  <si>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</si>
  <si>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</si>
  <si>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</si>
  <si>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</si>
  <si>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</si>
  <si>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</si>
  <si>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</si>
  <si>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</si>
  <si>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</si>
  <si>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</si>
  <si>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</si>
  <si>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</si>
  <si>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</si>
  <si>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</si>
  <si>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</si>
  <si>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</si>
  <si>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</si>
  <si>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</si>
  <si>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</si>
  <si>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</si>
  <si>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</si>
  <si>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</si>
  <si>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</si>
  <si>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</si>
  <si>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</si>
  <si>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</si>
  <si>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</si>
  <si>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</si>
  <si>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</si>
  <si>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</si>
  <si>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</si>
  <si>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</si>
  <si>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</si>
  <si>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</si>
  <si>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</si>
  <si>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</si>
  <si>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</si>
  <si>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</si>
  <si>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</si>
  <si>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</si>
  <si>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</si>
  <si>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</si>
  <si>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</si>
  <si>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</si>
  <si>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</si>
  <si>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</si>
  <si>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</si>
  <si>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</si>
  <si>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</si>
  <si>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</si>
  <si>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</si>
  <si>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</si>
  <si>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</si>
  <si>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</si>
  <si>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</si>
  <si>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</si>
  <si>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</si>
  <si>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</si>
  <si>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</si>
  <si>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</si>
  <si>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</si>
  <si>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</si>
  <si>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</si>
  <si>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</si>
  <si>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</si>
  <si>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</si>
  <si>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</si>
  <si>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</si>
  <si>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</si>
  <si>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</si>
  <si>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</si>
  <si>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</si>
  <si>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</si>
  <si>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</si>
  <si>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</si>
  <si>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</si>
  <si>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</si>
  <si>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</si>
  <si>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</si>
  <si>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</si>
  <si>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</si>
  <si>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</si>
  <si>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</si>
  <si>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</si>
  <si>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</si>
  <si>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</si>
  <si>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</si>
  <si>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</si>
  <si>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</si>
  <si>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</si>
  <si>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</si>
  <si>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</si>
  <si>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</si>
  <si>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</si>
  <si>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</si>
  <si>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</si>
  <si>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</si>
  <si>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</si>
  <si>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</si>
  <si>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</si>
  <si>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</si>
  <si>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</si>
  <si>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</si>
  <si>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</si>
  <si>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</si>
  <si>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</si>
  <si>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</si>
  <si>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</si>
  <si>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</si>
  <si>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</si>
  <si>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</si>
  <si>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</si>
  <si>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</si>
  <si>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</si>
  <si>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</si>
  <si>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</si>
  <si>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</si>
  <si>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</si>
  <si>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</si>
  <si>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</si>
  <si>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</si>
  <si>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</si>
  <si>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</si>
  <si>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</si>
  <si>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</si>
  <si>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</si>
  <si>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</si>
  <si>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</si>
  <si>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</si>
  <si>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</si>
  <si>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</si>
  <si>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</si>
  <si>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</si>
  <si>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</si>
  <si>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</si>
  <si>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</si>
  <si>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</si>
  <si>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</si>
  <si>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</si>
  <si>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</si>
  <si>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</si>
  <si>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</si>
  <si>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</si>
  <si>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</si>
  <si>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</si>
  <si>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</si>
  <si>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</si>
  <si>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</si>
  <si>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</si>
  <si>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</si>
  <si>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</si>
  <si>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</si>
  <si>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</si>
  <si>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</si>
  <si>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</si>
  <si>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</si>
  <si>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</si>
  <si>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</si>
  <si>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</si>
  <si>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</si>
  <si>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</si>
  <si>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</si>
  <si>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</si>
  <si>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</si>
  <si>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</si>
  <si>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</si>
  <si>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</si>
  <si>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</si>
  <si>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</si>
  <si>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</si>
  <si>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</si>
  <si>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</si>
  <si>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</si>
  <si>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</si>
  <si>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</si>
  <si>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</si>
  <si>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</si>
  <si>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</si>
  <si>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</si>
  <si>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</si>
  <si>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</si>
  <si>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</si>
  <si>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</si>
  <si>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</si>
  <si>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</si>
  <si>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</si>
  <si>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</si>
  <si>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</si>
  <si>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</si>
  <si>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</si>
  <si>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</si>
  <si>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</si>
  <si>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</si>
  <si>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</si>
  <si>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</si>
  <si>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</si>
  <si>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</si>
  <si>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</si>
  <si>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</si>
  <si>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</si>
  <si>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</si>
  <si>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</si>
  <si>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</si>
  <si>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</si>
  <si>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</si>
  <si>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</si>
  <si>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</si>
  <si>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</si>
  <si>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</si>
  <si>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</si>
  <si>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</si>
  <si>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</si>
  <si>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</si>
  <si>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</si>
  <si>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</si>
  <si>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</si>
  <si>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</si>
  <si>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</si>
  <si>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</si>
  <si>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</si>
  <si>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</si>
  <si>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</si>
  <si>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</si>
  <si>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</si>
  <si>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</si>
  <si>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</si>
  <si>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</si>
  <si>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</si>
  <si>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</si>
  <si>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</si>
  <si>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</si>
  <si>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</si>
  <si>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</si>
  <si>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</si>
  <si>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</si>
  <si>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</si>
  <si>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</si>
  <si>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</si>
  <si>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</si>
  <si>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</si>
  <si>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</si>
  <si>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</si>
  <si>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</si>
  <si>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</si>
  <si>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</si>
  <si>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</si>
  <si>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</si>
  <si>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</si>
  <si>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</si>
  <si>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</si>
  <si>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</si>
  <si>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</si>
  <si>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</si>
  <si>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</si>
  <si>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</si>
  <si>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</si>
  <si>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</si>
  <si>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</si>
  <si>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</si>
  <si>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</si>
  <si>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</si>
  <si>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</si>
  <si>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</si>
  <si>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</si>
  <si>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</si>
  <si>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</si>
  <si>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</si>
  <si>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</si>
  <si>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</si>
  <si>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</si>
  <si>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</si>
  <si>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</si>
  <si>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</si>
  <si>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</si>
  <si>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</si>
  <si>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</si>
  <si>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</si>
  <si>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</si>
  <si>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</si>
  <si>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</si>
  <si>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</si>
  <si>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</si>
  <si>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</si>
  <si>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</si>
  <si>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</si>
  <si>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</si>
  <si>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</si>
  <si>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</si>
  <si>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</si>
  <si>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</si>
  <si>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</si>
  <si>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</si>
  <si>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</si>
  <si>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</si>
  <si>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</si>
  <si>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</si>
  <si>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</si>
  <si>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</si>
  <si>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</si>
  <si>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</si>
  <si>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</si>
  <si>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</si>
  <si>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</si>
  <si>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</si>
  <si>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</si>
  <si>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</si>
  <si>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</si>
  <si>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</si>
  <si>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</si>
  <si>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</si>
  <si>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</si>
  <si>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</si>
  <si>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</si>
  <si>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</si>
  <si>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</si>
  <si>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</si>
  <si>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</si>
  <si>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</si>
  <si>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</si>
  <si>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</si>
  <si>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</si>
  <si>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</si>
  <si>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</si>
  <si>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</si>
  <si>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</si>
  <si>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</si>
  <si>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</si>
  <si>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</si>
  <si>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</si>
  <si>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</si>
  <si>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</si>
  <si>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</si>
  <si>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</si>
  <si>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</si>
  <si>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</si>
  <si>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</si>
  <si>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</si>
  <si>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</si>
  <si>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</si>
  <si>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</si>
  <si>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</si>
  <si>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</si>
  <si>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</si>
  <si>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</si>
  <si>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</si>
  <si>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</si>
  <si>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</si>
  <si>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</si>
  <si>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</si>
  <si>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</si>
  <si>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</si>
  <si>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</si>
  <si>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</si>
  <si>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</si>
  <si>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</si>
  <si>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</si>
  <si>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</si>
  <si>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</si>
  <si>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</si>
  <si>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</si>
  <si>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</si>
  <si>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</si>
  <si>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</si>
  <si>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</si>
  <si>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</si>
  <si>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</si>
  <si>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</si>
  <si>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</si>
  <si>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</si>
  <si>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</si>
  <si>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</si>
  <si>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</si>
  <si>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</si>
  <si>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</si>
  <si>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</si>
  <si>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</si>
  <si>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</si>
  <si>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</si>
  <si>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</si>
  <si>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</si>
  <si>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</si>
  <si>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</si>
  <si>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</si>
  <si>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</si>
  <si>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</si>
  <si>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</si>
  <si>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</si>
  <si>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</si>
  <si>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</si>
  <si>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</si>
  <si>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</si>
  <si>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</si>
  <si>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</si>
  <si>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</si>
  <si>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</si>
  <si>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</si>
  <si>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</si>
  <si>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</si>
  <si>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</si>
  <si>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</si>
  <si>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</si>
  <si>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</si>
  <si>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</si>
  <si>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</si>
  <si>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</si>
  <si>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</si>
  <si>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</si>
  <si>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</si>
  <si>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</si>
  <si>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</si>
  <si>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</si>
  <si>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</si>
  <si>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</si>
  <si>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</si>
  <si>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</si>
  <si>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</si>
  <si>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</si>
  <si>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</si>
  <si>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</si>
  <si>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</si>
  <si>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</si>
  <si>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</si>
  <si>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</si>
  <si>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</si>
  <si>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</si>
  <si>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</si>
  <si>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</si>
  <si>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</si>
  <si>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</si>
  <si>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</si>
  <si>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</si>
  <si>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</si>
  <si>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</si>
  <si>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</si>
  <si>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</si>
  <si>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</si>
  <si>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</si>
  <si>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</si>
  <si>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</si>
  <si>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</si>
  <si>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</si>
  <si>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</si>
  <si>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</si>
  <si>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</si>
  <si>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</si>
  <si>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</si>
  <si>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</si>
  <si>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</si>
  <si>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</si>
  <si>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</si>
  <si>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</si>
  <si>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</si>
  <si>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</si>
  <si>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</si>
  <si>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</si>
  <si>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</si>
  <si>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</si>
  <si>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</si>
  <si>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</si>
  <si>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</si>
  <si>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</si>
  <si>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</si>
  <si>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</si>
  <si>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</si>
  <si>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</si>
  <si>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</si>
  <si>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</si>
  <si>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</si>
  <si>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</si>
  <si>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</si>
  <si>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</si>
  <si>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</si>
  <si>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</si>
  <si>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</si>
  <si>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</si>
  <si>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</si>
  <si>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</si>
  <si>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</si>
  <si>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</si>
  <si>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</si>
  <si>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</si>
  <si>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</si>
  <si>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</si>
  <si>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</si>
  <si>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</si>
  <si>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</si>
  <si>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</si>
  <si>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</si>
  <si>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</si>
  <si>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</si>
  <si>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</si>
  <si>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</si>
  <si>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</si>
  <si>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</si>
  <si>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</si>
  <si>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</si>
  <si>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</si>
  <si>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</si>
  <si>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</si>
  <si>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</si>
  <si>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</si>
  <si>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</si>
  <si>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</si>
  <si>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</si>
  <si>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</si>
  <si>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</si>
  <si>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</si>
  <si>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</si>
  <si>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</si>
  <si>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</si>
  <si>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</si>
  <si>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</si>
  <si>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</si>
  <si>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</si>
  <si>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</si>
  <si>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</si>
  <si>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</si>
  <si>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</si>
  <si>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</si>
  <si>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</si>
  <si>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</si>
  <si>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</si>
  <si>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</si>
  <si>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</si>
  <si>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</si>
  <si>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</si>
  <si>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</si>
  <si>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</si>
  <si>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</si>
  <si>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</si>
  <si>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</si>
  <si>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</si>
  <si>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</si>
  <si>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</si>
  <si>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</si>
  <si>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</si>
  <si>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</si>
  <si>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</si>
  <si>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</si>
  <si>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</si>
  <si>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</si>
  <si>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</si>
  <si>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</si>
  <si>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</si>
  <si>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</si>
  <si>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</si>
  <si>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</si>
  <si>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</si>
  <si>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</si>
  <si>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</si>
  <si>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</si>
  <si>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</si>
  <si>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</si>
  <si>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</si>
  <si>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</si>
  <si>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</si>
  <si>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</si>
  <si>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</si>
  <si>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</si>
  <si>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</si>
  <si>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</si>
  <si>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</si>
  <si>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</si>
  <si>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</si>
  <si>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</si>
  <si>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</si>
  <si>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</si>
  <si>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</si>
  <si>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</si>
  <si>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</si>
  <si>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</si>
  <si>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</si>
  <si>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</si>
  <si>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</si>
  <si>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</si>
  <si>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</si>
  <si>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</si>
  <si>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</si>
  <si>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</si>
  <si>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</si>
  <si>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</si>
  <si>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</si>
  <si>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</si>
  <si>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</si>
  <si>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</si>
  <si>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</si>
  <si>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</si>
  <si>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</si>
  <si>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</si>
  <si>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</si>
  <si>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</si>
  <si>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</si>
  <si>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</si>
  <si>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</si>
  <si>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</si>
  <si>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</si>
  <si>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</si>
  <si>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</si>
  <si>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</si>
  <si>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</si>
  <si>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</si>
  <si>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</si>
  <si>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</si>
  <si>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</si>
  <si>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</si>
  <si>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</si>
  <si>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</si>
  <si>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</si>
  <si>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</si>
  <si>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</si>
  <si>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</si>
  <si>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</si>
  <si>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</si>
  <si>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</si>
  <si>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</si>
  <si>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</si>
  <si>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</si>
  <si>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</si>
  <si>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</si>
  <si>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</si>
  <si>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</si>
  <si>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</si>
  <si>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</si>
  <si>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</si>
  <si>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</si>
  <si>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</si>
  <si>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</si>
  <si>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</si>
  <si>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</si>
  <si>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</si>
  <si>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</si>
  <si>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</si>
  <si>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</si>
  <si>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</si>
  <si>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</si>
  <si>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</si>
  <si>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</si>
  <si>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</si>
  <si>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</si>
  <si>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</si>
  <si>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</si>
  <si>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</si>
  <si>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</si>
  <si>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</si>
  <si>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</si>
  <si>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</si>
  <si>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</si>
  <si>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</si>
  <si>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</si>
  <si>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</si>
  <si>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</si>
  <si>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</si>
  <si>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</si>
  <si>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</si>
  <si>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</si>
  <si>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</si>
  <si>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</si>
  <si>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</si>
  <si>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</si>
  <si>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</si>
  <si>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</si>
  <si>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</si>
  <si>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</si>
  <si>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</si>
  <si>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</si>
  <si>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</si>
  <si>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</si>
  <si>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</si>
  <si>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</si>
  <si>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</si>
  <si>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</si>
  <si>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</si>
  <si>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</si>
  <si>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</si>
  <si>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</si>
  <si>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</si>
  <si>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</si>
  <si>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</si>
  <si>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</si>
  <si>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</si>
  <si>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</si>
  <si>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</si>
  <si>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</si>
  <si>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</si>
  <si>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</si>
  <si>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</si>
  <si>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</si>
  <si>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</si>
  <si>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</si>
  <si>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</si>
  <si>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</si>
  <si>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</si>
  <si>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</si>
  <si>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</si>
  <si>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</si>
  <si>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</si>
  <si>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</si>
  <si>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</si>
  <si>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</si>
  <si>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</si>
  <si>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</si>
  <si>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</si>
  <si>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</si>
  <si>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</si>
  <si>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</si>
  <si>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</si>
  <si>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</si>
  <si>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</si>
  <si>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</si>
  <si>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</si>
  <si>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</si>
  <si>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</si>
  <si>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</si>
  <si>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</si>
  <si>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</si>
  <si>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</si>
  <si>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</si>
  <si>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</si>
  <si>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</si>
  <si>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</si>
  <si>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</si>
  <si>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</si>
  <si>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</si>
  <si>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</si>
  <si>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</si>
  <si>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</si>
  <si>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</si>
  <si>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</si>
  <si>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</si>
  <si>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</si>
  <si>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</si>
  <si>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</si>
  <si>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</si>
  <si>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</si>
  <si>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</si>
  <si>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</si>
  <si>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</si>
  <si>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</si>
  <si>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</si>
  <si>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</si>
  <si>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</si>
  <si>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</si>
  <si>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</si>
  <si>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</si>
  <si>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</si>
  <si>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</si>
  <si>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</si>
  <si>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</si>
  <si>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</si>
  <si>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</si>
  <si>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</si>
  <si>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</si>
  <si>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</si>
  <si>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</si>
  <si>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</si>
  <si>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</si>
  <si>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</si>
  <si>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</si>
  <si>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</si>
  <si>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</si>
  <si>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</si>
  <si>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</si>
  <si>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</si>
  <si>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</si>
  <si>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</si>
  <si>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</si>
  <si>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</si>
  <si>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</si>
  <si>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</si>
  <si>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</si>
  <si>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</si>
  <si>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</si>
  <si>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</si>
  <si>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</si>
  <si>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</si>
  <si>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</si>
  <si>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</si>
  <si>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</si>
  <si>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</si>
  <si>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</si>
  <si>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</si>
  <si>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</si>
  <si>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</si>
  <si>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</si>
  <si>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</si>
  <si>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</si>
  <si>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</si>
  <si>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</si>
  <si>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</si>
  <si>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</si>
  <si>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</si>
  <si>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</si>
  <si>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</si>
  <si>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</si>
  <si>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</si>
  <si>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</si>
  <si>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</si>
  <si>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</si>
  <si>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</si>
  <si>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</si>
  <si>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</si>
  <si>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</si>
  <si>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</si>
  <si>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</si>
  <si>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</si>
  <si>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</si>
  <si>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</si>
  <si>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</si>
  <si>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</si>
  <si>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</si>
  <si>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</si>
  <si>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</si>
  <si>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</si>
  <si>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</si>
  <si>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</si>
  <si>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</si>
  <si>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</si>
  <si>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</si>
  <si>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</si>
  <si>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</si>
  <si>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</si>
  <si>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</si>
  <si>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</si>
  <si>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</si>
  <si>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</si>
  <si>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</si>
  <si>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</si>
  <si>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</si>
  <si>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</si>
  <si>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</si>
  <si>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</si>
  <si>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</si>
  <si>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</si>
  <si>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</si>
  <si>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</si>
  <si>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</si>
  <si>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</si>
  <si>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</si>
  <si>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</si>
  <si>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</si>
  <si>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</si>
  <si>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</si>
  <si>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</si>
  <si>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</si>
  <si>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</si>
  <si>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</si>
  <si>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</si>
  <si>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</si>
  <si>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</si>
  <si>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</si>
  <si>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</si>
  <si>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</si>
  <si>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</si>
  <si>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</si>
  <si>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</si>
  <si>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</si>
  <si>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</si>
  <si>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</si>
  <si>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</si>
  <si>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</si>
  <si>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</si>
  <si>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</si>
  <si>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</si>
  <si>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</si>
  <si>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</si>
  <si>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</si>
  <si>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</si>
  <si>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</si>
  <si>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</si>
  <si>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</si>
  <si>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</si>
  <si>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</si>
  <si>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</si>
  <si>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</si>
  <si>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</si>
  <si>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</si>
  <si>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</si>
  <si>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</si>
  <si>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</si>
  <si>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</si>
  <si>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</si>
  <si>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</si>
  <si>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</si>
  <si>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</si>
  <si>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</si>
  <si>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</si>
  <si>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</si>
  <si>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</si>
  <si>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</si>
  <si>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</si>
  <si>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</si>
  <si>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</si>
  <si>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</si>
  <si>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</si>
  <si>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</si>
  <si>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</si>
  <si>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</si>
  <si>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</si>
  <si>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</si>
  <si>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</si>
  <si>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</si>
  <si>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</si>
  <si>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</si>
  <si>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</si>
  <si>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</si>
  <si>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</si>
  <si>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</si>
  <si>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</si>
  <si>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</si>
  <si>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</si>
  <si>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</si>
  <si>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</si>
  <si>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</si>
  <si>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</si>
  <si>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</si>
  <si>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</si>
  <si>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</si>
  <si>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</si>
  <si>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</si>
  <si>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</si>
  <si>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</si>
  <si>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</si>
  <si>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</si>
  <si>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</si>
  <si>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</si>
  <si>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</si>
  <si>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</si>
  <si>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</si>
  <si>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</si>
  <si>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</si>
  <si>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</si>
  <si>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</si>
  <si>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</si>
  <si>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</si>
  <si>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</si>
  <si>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</si>
  <si>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</si>
  <si>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</si>
  <si>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</si>
  <si>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</si>
  <si>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</si>
  <si>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</si>
  <si>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</si>
  <si>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</si>
  <si>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</si>
  <si>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</si>
  <si>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</si>
  <si>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</si>
  <si>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</si>
  <si>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</si>
  <si>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</si>
  <si>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</si>
  <si>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</si>
  <si>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</si>
  <si>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</si>
  <si>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</si>
  <si>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</si>
  <si>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</si>
  <si>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</si>
  <si>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</si>
  <si>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</si>
  <si>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</si>
  <si>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</si>
  <si>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</si>
  <si>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</si>
  <si>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</si>
  <si>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</si>
  <si>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</si>
  <si>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</si>
  <si>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</si>
  <si>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</si>
  <si>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</si>
  <si>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</si>
  <si>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</si>
  <si>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</si>
  <si>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</si>
  <si>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</si>
  <si>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</si>
  <si>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</si>
  <si>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</si>
  <si>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</si>
  <si>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</si>
  <si>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</si>
  <si>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</si>
  <si>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</si>
  <si>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</si>
  <si>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</si>
  <si>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</si>
  <si>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</si>
  <si>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</si>
  <si>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</si>
  <si>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</si>
  <si>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</si>
  <si>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</si>
  <si>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</si>
  <si>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</si>
  <si>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</si>
  <si>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</si>
  <si>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</si>
  <si>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</si>
  <si>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</si>
  <si>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</si>
  <si>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</si>
  <si>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</si>
  <si>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</si>
  <si>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</si>
  <si>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</si>
  <si>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</si>
  <si>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</si>
  <si>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</si>
  <si>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</si>
  <si>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</si>
  <si>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</si>
  <si>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</si>
  <si>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</si>
  <si>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</si>
  <si>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</si>
  <si>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</si>
  <si>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</si>
  <si>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</si>
  <si>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</si>
  <si>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</si>
  <si>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</si>
  <si>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</si>
  <si>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</si>
  <si>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</si>
  <si>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</si>
  <si>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</si>
  <si>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</si>
  <si>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</si>
  <si>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</si>
  <si>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</si>
  <si>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</si>
  <si>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</si>
  <si>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</si>
  <si>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</si>
  <si>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</si>
  <si>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</si>
  <si>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</si>
  <si>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</si>
  <si>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</si>
  <si>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</si>
  <si>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</si>
  <si>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</si>
  <si>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</si>
  <si>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</si>
  <si>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</si>
  <si>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</si>
  <si>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</si>
  <si>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</si>
  <si>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</si>
  <si>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</si>
  <si>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</si>
  <si>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</si>
  <si>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</si>
  <si>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</si>
  <si>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</si>
  <si>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</si>
  <si>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</si>
  <si>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</si>
  <si>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</si>
  <si>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</si>
  <si>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</si>
  <si>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</si>
  <si>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</si>
  <si>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</si>
  <si>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</si>
  <si>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</si>
  <si>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</si>
  <si>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</si>
  <si>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</si>
  <si>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</si>
  <si>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</si>
  <si>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</si>
  <si>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</si>
  <si>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</si>
  <si>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</si>
  <si>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</si>
  <si>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</si>
  <si>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</si>
  <si>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</si>
  <si>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</si>
  <si>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</si>
  <si>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</si>
  <si>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</si>
  <si>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</si>
  <si>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</si>
  <si>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</si>
  <si>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</si>
  <si>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</si>
  <si>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</si>
  <si>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</si>
  <si>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</si>
  <si>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</si>
  <si>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</si>
  <si>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</si>
  <si>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</si>
  <si>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</si>
  <si>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</si>
  <si>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</si>
  <si>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</si>
  <si>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</si>
  <si>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</si>
  <si>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</si>
  <si>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</si>
  <si>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</si>
  <si>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</si>
  <si>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</si>
  <si>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</si>
  <si>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</si>
  <si>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</si>
  <si>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</si>
  <si>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</si>
  <si>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</si>
  <si>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</si>
  <si>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</si>
  <si>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</si>
  <si>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</si>
  <si>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</si>
  <si>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</si>
  <si>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</si>
  <si>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</si>
  <si>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</si>
  <si>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</si>
  <si>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</si>
  <si>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</si>
  <si>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</si>
  <si>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</si>
  <si>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</si>
  <si>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</si>
  <si>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</si>
  <si>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</si>
  <si>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</si>
  <si>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</si>
  <si>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</si>
  <si>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</si>
  <si>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</si>
  <si>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</si>
  <si>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</si>
  <si>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</si>
  <si>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</si>
  <si>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</si>
  <si>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</si>
  <si>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</si>
  <si>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</si>
  <si>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</si>
  <si>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</si>
  <si>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</si>
  <si>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</si>
  <si>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</si>
  <si>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</si>
  <si>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</si>
  <si>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</si>
  <si>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</si>
  <si>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</si>
  <si>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</si>
  <si>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</si>
  <si>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</si>
  <si>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</si>
  <si>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</si>
  <si>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</si>
  <si>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</si>
  <si>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</si>
  <si>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</si>
  <si>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</si>
  <si>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</si>
  <si>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</si>
  <si>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</si>
  <si>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</si>
  <si>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</si>
  <si>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</si>
  <si>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</si>
  <si>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</si>
  <si>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</si>
  <si>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</si>
  <si>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</si>
  <si>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</si>
  <si>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</si>
  <si>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</si>
  <si>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</si>
  <si>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</si>
  <si>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</si>
  <si>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</si>
  <si>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</si>
  <si>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</si>
  <si>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</si>
  <si>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</si>
  <si>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</si>
  <si>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</si>
  <si>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</si>
  <si>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</si>
  <si>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</si>
  <si>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</si>
  <si>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</si>
  <si>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</si>
  <si>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</si>
  <si>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</si>
  <si>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</si>
  <si>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</si>
  <si>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</si>
  <si>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</si>
  <si>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</si>
  <si>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</si>
  <si>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</si>
  <si>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</si>
  <si>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</si>
  <si>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</si>
  <si>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</si>
  <si>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</si>
  <si>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</si>
  <si>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</si>
  <si>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</si>
  <si>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</si>
  <si>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</si>
  <si>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</si>
  <si>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</si>
  <si>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</si>
  <si>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</si>
  <si>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</si>
  <si>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</si>
  <si>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</si>
  <si>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</si>
  <si>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</si>
  <si>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</si>
  <si>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</si>
  <si>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</si>
  <si>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</si>
  <si>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</si>
  <si>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</si>
  <si>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</si>
  <si>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</si>
  <si>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</si>
  <si>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</si>
  <si>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</si>
  <si>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</si>
  <si>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</si>
  <si>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</si>
  <si>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</si>
  <si>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</si>
  <si>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</si>
  <si>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</si>
  <si>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</si>
  <si>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</si>
  <si>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</si>
  <si>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</si>
  <si>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</si>
  <si>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</si>
  <si>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</si>
  <si>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</si>
  <si>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</si>
  <si>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</si>
  <si>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</si>
  <si>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</si>
  <si>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</si>
  <si>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</si>
  <si>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</si>
  <si>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</si>
  <si>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</si>
  <si>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</si>
  <si>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</si>
  <si>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</si>
  <si>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</si>
  <si>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</si>
  <si>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</si>
  <si>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</si>
  <si>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</si>
  <si>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</si>
  <si>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</si>
  <si>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</si>
  <si>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</si>
  <si>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</si>
  <si>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</si>
  <si>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</si>
  <si>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</si>
  <si>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</si>
  <si>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</si>
  <si>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</si>
  <si>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</si>
  <si>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</si>
  <si>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</si>
  <si>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</si>
  <si>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</si>
  <si>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</si>
  <si>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</si>
  <si>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</si>
  <si>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</si>
  <si>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</si>
  <si>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</si>
  <si>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</si>
  <si>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</si>
  <si>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</si>
  <si>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</si>
  <si>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</si>
  <si>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</si>
  <si>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</si>
  <si>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</si>
  <si>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</si>
  <si>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</si>
  <si>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</si>
  <si>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</si>
  <si>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</si>
  <si>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</si>
  <si>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</si>
  <si>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</si>
  <si>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</si>
  <si>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</si>
  <si>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</si>
  <si>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</si>
  <si>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</si>
  <si>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</si>
  <si>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</si>
  <si>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</si>
  <si>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</si>
  <si>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</si>
  <si>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</si>
  <si>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</si>
  <si>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</si>
  <si>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</si>
  <si>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</si>
  <si>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</si>
  <si>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</si>
  <si>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</si>
  <si>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</si>
  <si>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</si>
  <si>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</si>
  <si>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</si>
  <si>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</si>
  <si>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</si>
  <si>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</si>
  <si>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</si>
  <si>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</si>
  <si>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</si>
  <si>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</si>
  <si>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</si>
  <si>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</si>
  <si>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</si>
  <si>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</si>
  <si>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</si>
  <si>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</si>
  <si>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</si>
  <si>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</si>
  <si>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</si>
  <si>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</si>
  <si>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</si>
  <si>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</si>
  <si>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</si>
  <si>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</si>
  <si>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</si>
  <si>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</si>
  <si>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</si>
  <si>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</si>
  <si>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</si>
  <si>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</si>
  <si>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</si>
  <si>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</si>
  <si>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</si>
  <si>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</si>
  <si>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</si>
  <si>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</si>
  <si>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</si>
  <si>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</si>
  <si>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</si>
  <si>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</si>
  <si>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</si>
  <si>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</si>
  <si>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</si>
  <si>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</si>
  <si>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</si>
  <si>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</si>
  <si>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</si>
  <si>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</si>
  <si>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</si>
  <si>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</si>
  <si>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</si>
  <si>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</si>
  <si>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</si>
  <si>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</si>
  <si>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</si>
  <si>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</si>
  <si>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</si>
  <si>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</si>
  <si>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</si>
  <si>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</si>
  <si>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</si>
  <si>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</si>
  <si>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</si>
  <si>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</si>
  <si>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</si>
  <si>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</si>
  <si>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</si>
  <si>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</si>
  <si>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</si>
  <si>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</si>
  <si>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</si>
  <si>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</si>
  <si>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</si>
  <si>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</si>
  <si>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</si>
  <si>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</si>
  <si>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</si>
  <si>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</si>
  <si>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</si>
  <si>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</si>
  <si>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</si>
  <si>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</si>
  <si>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</si>
  <si>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</si>
  <si>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</si>
  <si>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</si>
  <si>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</si>
  <si>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</si>
  <si>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</si>
  <si>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</si>
  <si>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</si>
  <si>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</si>
  <si>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</si>
  <si>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</si>
  <si>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</si>
  <si>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</si>
  <si>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</si>
  <si>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</si>
  <si>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</si>
  <si>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</si>
  <si>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</si>
  <si>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</si>
  <si>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</si>
  <si>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</si>
  <si>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</si>
  <si>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</si>
  <si>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</si>
  <si>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</si>
  <si>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</si>
  <si>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</si>
  <si>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</si>
  <si>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</si>
  <si>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</si>
  <si>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</si>
  <si>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</si>
  <si>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</si>
  <si>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</si>
  <si>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</si>
  <si>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</si>
  <si>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</si>
  <si>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</si>
  <si>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</si>
  <si>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</si>
  <si>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</si>
  <si>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</si>
  <si>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</si>
  <si>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</si>
  <si>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</si>
  <si>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</si>
  <si>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</si>
  <si>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</si>
  <si>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</si>
  <si>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</si>
  <si>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</si>
  <si>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</si>
  <si>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</si>
  <si>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</si>
  <si>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</si>
  <si>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</si>
  <si>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</si>
  <si>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</si>
  <si>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</si>
  <si>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</si>
  <si>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</si>
  <si>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</si>
  <si>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</si>
  <si>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</si>
  <si>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</si>
  <si>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</si>
  <si>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</si>
  <si>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</si>
  <si>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</si>
  <si>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</si>
  <si>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</si>
  <si>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</si>
  <si>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</si>
  <si>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</si>
  <si>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</si>
  <si>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</si>
  <si>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</si>
  <si>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</si>
  <si>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</si>
  <si>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</si>
  <si>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</si>
  <si>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</si>
  <si>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</si>
  <si>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</si>
  <si>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</si>
  <si>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</si>
  <si>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</si>
  <si>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</si>
  <si>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</si>
  <si>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</si>
  <si>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</si>
  <si>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</si>
  <si>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</si>
  <si>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</si>
  <si>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</si>
  <si>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</si>
  <si>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</si>
  <si>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</si>
  <si>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</si>
  <si>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</si>
  <si>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</si>
  <si>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</si>
  <si>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</si>
  <si>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</si>
  <si>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</si>
  <si>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</si>
  <si>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</si>
  <si>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</si>
  <si>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</si>
  <si>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</si>
  <si>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</si>
  <si>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</si>
  <si>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</si>
  <si>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</si>
  <si>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</si>
  <si>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</si>
  <si>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</si>
  <si>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</si>
  <si>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</si>
  <si>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</si>
  <si>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</si>
  <si>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</si>
  <si>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</si>
  <si>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</si>
  <si>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</si>
  <si>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</si>
  <si>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</si>
  <si>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</si>
  <si>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</si>
  <si>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</si>
  <si>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</si>
  <si>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</si>
  <si>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</si>
  <si>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</si>
  <si>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</si>
  <si>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</si>
  <si>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</si>
  <si>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</si>
  <si>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</si>
  <si>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</si>
  <si>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</si>
  <si>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</si>
  <si>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</si>
  <si>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</si>
  <si>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</si>
  <si>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</si>
  <si>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</si>
  <si>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</si>
  <si>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</si>
  <si>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</si>
  <si>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</si>
  <si>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</si>
  <si>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</si>
  <si>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</si>
  <si>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</si>
  <si>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</si>
  <si>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</si>
  <si>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</si>
  <si>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</si>
  <si>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</si>
  <si>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</si>
  <si>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</si>
  <si>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</si>
  <si>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</si>
  <si>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</si>
  <si>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</si>
  <si>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</si>
  <si>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</si>
  <si>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</si>
  <si>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</si>
  <si>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</si>
  <si>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</si>
  <si>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</si>
  <si>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</si>
  <si>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</si>
  <si>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</si>
  <si>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</si>
  <si>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</si>
  <si>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</si>
  <si>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</si>
  <si>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</si>
  <si>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</si>
  <si>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</si>
  <si>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</si>
  <si>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</si>
  <si>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</si>
  <si>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</si>
  <si>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</si>
  <si>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</si>
  <si>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</si>
  <si>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</si>
  <si>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</si>
  <si>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</si>
  <si>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</si>
  <si>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</si>
  <si>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</si>
  <si>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</si>
  <si>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</si>
  <si>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</si>
  <si>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</si>
  <si>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</si>
  <si>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</si>
  <si>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</si>
  <si>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</si>
  <si>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</si>
  <si>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</si>
  <si>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</si>
  <si>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</si>
  <si>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</si>
  <si>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</si>
  <si>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</si>
  <si>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</si>
  <si>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</si>
  <si>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</si>
  <si>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</si>
  <si>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</si>
  <si>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</si>
  <si>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</si>
  <si>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</si>
  <si>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</si>
  <si>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</si>
  <si>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</si>
  <si>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</si>
  <si>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</si>
  <si>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</si>
  <si>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</si>
  <si>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</si>
  <si>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</si>
  <si>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</si>
  <si>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</si>
  <si>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</si>
  <si>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</si>
  <si>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</si>
  <si>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</si>
  <si>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</si>
  <si>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</si>
  <si>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</si>
  <si>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</si>
  <si>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</si>
  <si>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</si>
  <si>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</si>
  <si>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</si>
  <si>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</si>
  <si>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</si>
  <si>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</si>
  <si>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</si>
  <si>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</si>
  <si>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</si>
  <si>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</si>
  <si>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</si>
  <si>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</si>
  <si>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</si>
  <si>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</si>
  <si>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</si>
  <si>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</si>
  <si>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</si>
  <si>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</si>
  <si>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</si>
  <si>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</si>
  <si>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</si>
  <si>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</si>
  <si>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</si>
  <si>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</si>
  <si>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</si>
  <si>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</si>
  <si>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</si>
  <si>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</si>
  <si>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</si>
  <si>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</si>
  <si>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</si>
  <si>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</si>
  <si>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</si>
  <si>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</si>
  <si>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</si>
  <si>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</si>
  <si>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</si>
  <si>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</si>
  <si>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</si>
  <si>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</si>
  <si>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</si>
  <si>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</si>
  <si>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</si>
  <si>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</si>
  <si>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</si>
  <si>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</si>
  <si>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</si>
  <si>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</si>
  <si>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</si>
  <si>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</si>
  <si>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</si>
  <si>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</si>
  <si>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</si>
  <si>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</si>
  <si>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</si>
  <si>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</si>
  <si>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</si>
  <si>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</si>
  <si>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</si>
  <si>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</si>
  <si>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</si>
  <si>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</si>
  <si>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</si>
  <si>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</si>
  <si>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</si>
  <si>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</si>
  <si>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</si>
  <si>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</si>
  <si>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</si>
  <si>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</si>
  <si>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</si>
  <si>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</si>
  <si>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</si>
  <si>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</si>
  <si>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</si>
  <si>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</si>
  <si>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</si>
  <si>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</si>
  <si>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</si>
  <si>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</si>
  <si>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</si>
  <si>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</si>
  <si>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</si>
  <si>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</si>
  <si>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</si>
  <si>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</si>
  <si>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</si>
  <si>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</si>
  <si>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</si>
  <si>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</si>
  <si>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</si>
  <si>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</si>
  <si>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</si>
  <si>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</si>
  <si>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</si>
  <si>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</si>
  <si>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</si>
  <si>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</si>
  <si>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</si>
  <si>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</si>
  <si>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</si>
  <si>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</si>
  <si>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</si>
  <si>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</si>
  <si>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</si>
  <si>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</si>
  <si>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</si>
  <si>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</si>
  <si>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</si>
  <si>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</si>
  <si>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</si>
  <si>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</si>
  <si>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</si>
  <si>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</si>
  <si>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</si>
  <si>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</si>
  <si>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</si>
  <si>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</si>
  <si>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</si>
  <si>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</si>
  <si>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</si>
  <si>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</si>
  <si>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</si>
  <si>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</si>
  <si>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</si>
  <si>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</si>
  <si>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</si>
  <si>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</si>
  <si>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</si>
  <si>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</si>
  <si>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</si>
  <si>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</si>
  <si>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</si>
  <si>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</si>
  <si>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</si>
  <si>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</si>
  <si>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</si>
  <si>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</si>
  <si>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</si>
  <si>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</si>
  <si>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</si>
  <si>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</si>
  <si>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</si>
  <si>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</si>
  <si>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</si>
  <si>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</si>
  <si>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</si>
  <si>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</si>
  <si>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</si>
  <si>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</si>
  <si>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</si>
  <si>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</si>
  <si>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</si>
  <si>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</si>
  <si>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</si>
  <si>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</si>
  <si>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</si>
  <si>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</si>
  <si>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</si>
  <si>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</si>
  <si>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</si>
  <si>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</si>
  <si>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</si>
  <si>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</si>
  <si>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</si>
  <si>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</si>
  <si>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</si>
  <si>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</si>
  <si>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</si>
  <si>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</si>
  <si>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</si>
  <si>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</si>
  <si>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</si>
  <si>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</si>
  <si>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</si>
  <si>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</si>
  <si>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</si>
  <si>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</si>
  <si>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</si>
  <si>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</si>
  <si>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</si>
  <si>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</si>
  <si>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</si>
  <si>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</si>
  <si>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</si>
  <si>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</si>
  <si>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</si>
  <si>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</si>
  <si>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</si>
  <si>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</si>
  <si>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</si>
  <si>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</si>
  <si>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</si>
  <si>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</si>
  <si>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</si>
  <si>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</si>
  <si>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</si>
  <si>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</si>
  <si>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</si>
  <si>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</si>
  <si>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</si>
  <si>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</si>
  <si>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</si>
  <si>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</si>
  <si>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</si>
  <si>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</si>
  <si>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</si>
  <si>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</si>
  <si>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</si>
  <si>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</si>
  <si>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</si>
  <si>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</si>
  <si>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</si>
  <si>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</si>
  <si>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</si>
  <si>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</si>
  <si>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</si>
  <si>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</si>
  <si>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</si>
  <si>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</si>
  <si>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</si>
  <si>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</si>
  <si>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</si>
  <si>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</si>
  <si>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</si>
  <si>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</si>
  <si>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</si>
  <si>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</si>
  <si>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</si>
  <si>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</si>
  <si>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</si>
  <si>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</si>
  <si>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</si>
  <si>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</si>
  <si>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</si>
  <si>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</si>
  <si>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</si>
  <si>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</si>
  <si>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</si>
  <si>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</si>
  <si>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</si>
  <si>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</si>
  <si>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</si>
  <si>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</si>
  <si>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</si>
  <si>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</si>
  <si>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</si>
  <si>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</si>
  <si>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</si>
  <si>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</si>
  <si>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</si>
  <si>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</si>
  <si>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</si>
  <si>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</si>
  <si>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</si>
  <si>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</si>
  <si>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</si>
  <si>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</si>
  <si>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</si>
  <si>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</si>
  <si>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</si>
  <si>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</si>
  <si>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</si>
  <si>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</si>
  <si>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</si>
  <si>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</si>
  <si>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</si>
  <si>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</si>
  <si>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</si>
  <si>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</si>
  <si>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</si>
  <si>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</si>
  <si>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</si>
  <si>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</si>
  <si>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</si>
  <si>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</si>
  <si>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</si>
  <si>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</si>
  <si>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</si>
  <si>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</si>
  <si>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</si>
  <si>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</si>
  <si>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</si>
  <si>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</si>
  <si>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</si>
  <si>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</si>
  <si>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</si>
  <si>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</si>
  <si>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</si>
  <si>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</si>
  <si>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</si>
  <si>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</si>
  <si>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</si>
  <si>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</si>
  <si>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</si>
  <si>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</si>
  <si>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</si>
  <si>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</si>
  <si>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</si>
  <si>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</si>
  <si>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</si>
  <si>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</si>
  <si>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</si>
  <si>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</si>
  <si>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</si>
  <si>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</si>
  <si>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</si>
  <si>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</si>
  <si>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</si>
  <si>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</si>
  <si>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</si>
  <si>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</si>
  <si>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</si>
  <si>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</si>
  <si>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</si>
  <si>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</si>
  <si>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</si>
  <si>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</si>
  <si>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</si>
  <si>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</si>
  <si>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</si>
  <si>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</si>
  <si>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</si>
  <si>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</si>
  <si>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</si>
  <si>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</si>
  <si>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</si>
  <si>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</si>
  <si>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</si>
  <si>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</si>
  <si>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</si>
  <si>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</si>
  <si>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</si>
  <si>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</si>
  <si>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</si>
  <si>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</si>
  <si>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</si>
  <si>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</si>
  <si>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</si>
  <si>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</si>
  <si>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</si>
  <si>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</si>
  <si>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</si>
  <si>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</si>
  <si>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</si>
  <si>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</si>
  <si>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</si>
  <si>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</si>
  <si>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</si>
  <si>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</si>
  <si>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</si>
  <si>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</si>
  <si>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</si>
  <si>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</si>
  <si>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</si>
  <si>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</si>
  <si>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</si>
  <si>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</si>
  <si>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</si>
  <si>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</si>
  <si>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</si>
  <si>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</si>
  <si>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</si>
  <si>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</si>
  <si>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</si>
  <si>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</si>
  <si>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</si>
  <si>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</si>
  <si>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</si>
  <si>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</si>
  <si>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</si>
  <si>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</si>
  <si>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</si>
  <si>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</si>
  <si>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</si>
  <si>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</si>
  <si>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</si>
  <si>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</si>
  <si>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</si>
  <si>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</si>
  <si>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</si>
  <si>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</si>
  <si>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</si>
  <si>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</si>
  <si>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</si>
  <si>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</si>
  <si>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</si>
  <si>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</si>
  <si>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</si>
  <si>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</si>
  <si>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</si>
  <si>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</si>
  <si>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</si>
  <si>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</si>
  <si>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</si>
  <si>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</si>
  <si>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</si>
  <si>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</si>
  <si>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</si>
  <si>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</si>
  <si>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</si>
  <si>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</si>
  <si>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</si>
  <si>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</si>
  <si>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</si>
  <si>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</si>
  <si>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</si>
  <si>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</si>
  <si>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</si>
  <si>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</si>
  <si>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</si>
  <si>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</si>
  <si>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</si>
  <si>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</si>
  <si>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</si>
  <si>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</si>
  <si>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</si>
  <si>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</si>
  <si>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</si>
  <si>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</si>
  <si>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</si>
  <si>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</si>
  <si>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</si>
  <si>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</si>
  <si>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</si>
  <si>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</si>
  <si>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</si>
  <si>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</si>
  <si>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</si>
  <si>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</si>
  <si>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</si>
  <si>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</si>
  <si>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</si>
  <si>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</si>
  <si>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</si>
  <si>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</si>
  <si>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</si>
  <si>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</si>
  <si>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</si>
  <si>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</si>
  <si>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</si>
  <si>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</si>
  <si>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</si>
  <si>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</si>
  <si>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</si>
  <si>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</si>
  <si>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</si>
  <si>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</si>
  <si>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</si>
  <si>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</si>
  <si>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</si>
  <si>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</si>
  <si>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</si>
  <si>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</si>
  <si>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</si>
  <si>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</si>
  <si>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</si>
  <si>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</si>
  <si>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</si>
  <si>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</si>
  <si>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</si>
  <si>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</si>
  <si>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</si>
  <si>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</si>
  <si>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</si>
  <si>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</si>
  <si>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</si>
  <si>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</si>
  <si>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</si>
  <si>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</si>
  <si>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</si>
  <si>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</si>
  <si>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</si>
  <si>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</si>
  <si>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</si>
  <si>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</si>
  <si>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</si>
  <si>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</si>
  <si>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</si>
  <si>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</si>
  <si>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</si>
  <si>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</si>
  <si>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</si>
  <si>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</si>
  <si>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</si>
  <si>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</si>
  <si>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</si>
  <si>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</si>
  <si>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</si>
  <si>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</si>
  <si>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</si>
  <si>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</si>
  <si>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</si>
  <si>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</si>
  <si>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</si>
  <si>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</si>
  <si>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</si>
  <si>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</si>
  <si>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</si>
  <si>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</si>
  <si>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</si>
  <si>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</si>
  <si>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</si>
  <si>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</si>
  <si>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</si>
  <si>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</si>
  <si>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</si>
  <si>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</si>
  <si>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</si>
  <si>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</si>
  <si>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</si>
  <si>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</si>
  <si>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</si>
  <si>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</si>
  <si>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</si>
  <si>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</si>
  <si>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</si>
  <si>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</si>
  <si>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</si>
  <si>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</si>
  <si>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</si>
  <si>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</si>
  <si>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</si>
  <si>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</si>
  <si>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</si>
  <si>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</si>
  <si>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</si>
  <si>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</si>
  <si>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</si>
  <si>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</si>
  <si>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</si>
  <si>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</si>
  <si>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</si>
  <si>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</si>
  <si>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</si>
  <si>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</si>
  <si>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</si>
  <si>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</si>
  <si>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</si>
  <si>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</si>
  <si>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</si>
  <si>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</si>
  <si>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</si>
  <si>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</si>
  <si>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</si>
  <si>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</si>
  <si>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</si>
  <si>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</si>
  <si>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</si>
  <si>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</si>
  <si>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</si>
  <si>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</si>
  <si>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</si>
  <si>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</si>
  <si>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</si>
  <si>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</si>
  <si>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</si>
  <si>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</si>
  <si>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</si>
  <si>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</si>
  <si>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</si>
  <si>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</si>
  <si>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</si>
  <si>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</si>
  <si>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</si>
  <si>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</si>
  <si>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</si>
  <si>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</si>
  <si>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</si>
  <si>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</si>
  <si>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</si>
  <si>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</si>
  <si>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</si>
  <si>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</si>
  <si>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</si>
  <si>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</si>
  <si>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</si>
  <si>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</si>
  <si>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</si>
  <si>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</si>
  <si>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</si>
  <si>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</si>
  <si>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</si>
  <si>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</si>
  <si>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</si>
  <si>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</si>
  <si>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</si>
  <si>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</si>
  <si>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</si>
  <si>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</si>
  <si>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</si>
  <si>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</si>
  <si>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</si>
  <si>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</si>
  <si>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</si>
  <si>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</si>
  <si>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</si>
  <si>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</si>
  <si>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</si>
  <si>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</si>
  <si>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</si>
  <si>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</si>
  <si>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</si>
  <si>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</si>
  <si>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</si>
  <si>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</si>
  <si>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</si>
  <si>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</si>
  <si>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</si>
  <si>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</si>
  <si>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</si>
  <si>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</si>
  <si>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</si>
  <si>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</si>
  <si>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</si>
  <si>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</si>
  <si>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</si>
  <si>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</si>
  <si>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</si>
  <si>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</si>
  <si>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</si>
  <si>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</si>
  <si>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</si>
  <si>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</si>
  <si>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</si>
  <si>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</si>
  <si>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</si>
  <si>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</si>
  <si>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</si>
  <si>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</si>
  <si>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</si>
  <si>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</si>
  <si>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</si>
  <si>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</si>
  <si>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</si>
  <si>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</si>
  <si>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</si>
  <si>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</si>
  <si>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</si>
  <si>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</si>
  <si>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</si>
  <si>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</si>
  <si>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</si>
  <si>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</si>
  <si>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</si>
  <si>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</si>
  <si>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</si>
  <si>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</si>
  <si>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</si>
  <si>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</si>
  <si>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</si>
  <si>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</si>
  <si>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</si>
  <si>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</si>
  <si>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</si>
  <si>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</si>
  <si>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</si>
  <si>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</si>
  <si>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</si>
  <si>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</si>
  <si>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</si>
  <si>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</si>
  <si>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</si>
  <si>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</si>
  <si>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</si>
  <si>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</si>
  <si>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</si>
  <si>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</si>
  <si>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</si>
  <si>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</si>
  <si>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</si>
  <si>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</si>
  <si>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</si>
  <si>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</si>
  <si>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</si>
  <si>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</si>
  <si>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</si>
  <si>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</si>
  <si>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</si>
  <si>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</si>
  <si>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</si>
  <si>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</si>
  <si>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</si>
  <si>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</si>
  <si>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</si>
  <si>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</si>
  <si>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</si>
  <si>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</si>
  <si>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</si>
  <si>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</si>
  <si>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</si>
  <si>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</si>
  <si>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</si>
  <si>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</si>
  <si>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</si>
  <si>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</si>
  <si>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</si>
  <si>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</si>
  <si>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</si>
  <si>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</si>
  <si>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</si>
  <si>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</si>
  <si>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</si>
  <si>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</si>
  <si>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</si>
  <si>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</si>
  <si>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</si>
  <si>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</si>
  <si>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</si>
  <si>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</si>
  <si>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</si>
  <si>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</si>
  <si>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</si>
  <si>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</si>
  <si>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</si>
  <si>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</si>
  <si>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</si>
  <si>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</si>
  <si>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</si>
  <si>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</si>
  <si>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</si>
  <si>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</si>
  <si>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</si>
  <si>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</si>
  <si>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</si>
  <si>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</si>
  <si>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</si>
  <si>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</si>
  <si>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</si>
  <si>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</si>
  <si>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</si>
  <si>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</si>
  <si>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</si>
  <si>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</si>
  <si>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</si>
  <si>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</si>
  <si>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</si>
  <si>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</si>
  <si>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</si>
  <si>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</si>
  <si>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</si>
  <si>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</si>
  <si>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</si>
  <si>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</si>
  <si>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</si>
  <si>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</si>
  <si>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</si>
  <si>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</si>
  <si>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</si>
  <si>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</si>
  <si>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</si>
  <si>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</si>
  <si>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</si>
  <si>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</si>
  <si>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</si>
  <si>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</si>
  <si>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</si>
  <si>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</si>
  <si>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</si>
  <si>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</si>
  <si>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</si>
  <si>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</si>
  <si>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</si>
  <si>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</si>
  <si>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</si>
  <si>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</si>
  <si>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</si>
  <si>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</si>
  <si>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</si>
  <si>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</si>
  <si>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</si>
  <si>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</si>
  <si>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</si>
  <si>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</si>
  <si>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</si>
  <si>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</si>
  <si>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</si>
  <si>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</si>
  <si>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</si>
  <si>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</si>
  <si>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</si>
  <si>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</si>
  <si>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</si>
  <si>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</si>
  <si>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</si>
  <si>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</si>
  <si>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</si>
  <si>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</si>
  <si>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</si>
  <si>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</si>
  <si>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</si>
  <si>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</si>
  <si>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</si>
  <si>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</si>
  <si>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</si>
  <si>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</si>
  <si>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</si>
  <si>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</si>
  <si>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</si>
  <si>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</si>
  <si>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</si>
  <si>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</si>
  <si>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</si>
  <si>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</si>
  <si>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</si>
  <si>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</si>
  <si>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</si>
  <si>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</si>
  <si>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</si>
  <si>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</si>
  <si>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</si>
  <si>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</si>
  <si>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</si>
  <si>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</si>
  <si>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</si>
  <si>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</si>
  <si>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</si>
  <si>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</si>
  <si>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</si>
  <si>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</si>
  <si>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</si>
  <si>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</si>
  <si>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</si>
  <si>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</si>
  <si>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</si>
  <si>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</si>
  <si>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</si>
  <si>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</si>
  <si>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</si>
  <si>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</si>
  <si>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</si>
  <si>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</si>
  <si>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</si>
  <si>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</si>
  <si>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</si>
  <si>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</si>
  <si>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</si>
  <si>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</si>
  <si>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</si>
  <si>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</si>
  <si>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</si>
  <si>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</si>
  <si>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</si>
  <si>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</si>
  <si>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</si>
  <si>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</si>
  <si>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</si>
  <si>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</si>
  <si>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</si>
  <si>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</si>
  <si>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</si>
  <si>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</si>
  <si>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</si>
  <si>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</si>
  <si>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</si>
  <si>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</si>
  <si>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</si>
  <si>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</si>
  <si>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</si>
  <si>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</si>
  <si>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</si>
  <si>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</si>
  <si>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</si>
  <si>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</si>
  <si>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</si>
  <si>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</si>
  <si>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</si>
  <si>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</si>
  <si>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</si>
  <si>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</si>
  <si>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</si>
  <si>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</si>
  <si>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</si>
  <si>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</si>
  <si>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</si>
  <si>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</si>
  <si>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</si>
  <si>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</si>
  <si>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</si>
  <si>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</si>
  <si>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</si>
  <si>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</si>
  <si>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</si>
  <si>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</si>
  <si>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</si>
  <si>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</si>
  <si>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</si>
  <si>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</si>
  <si>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</si>
  <si>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</si>
  <si>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</si>
  <si>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</si>
  <si>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</si>
  <si>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</si>
  <si>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</si>
  <si>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</si>
  <si>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</si>
  <si>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</si>
  <si>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</si>
  <si>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</si>
  <si>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</si>
  <si>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</si>
  <si>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</si>
  <si>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</si>
  <si>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</si>
  <si>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</si>
  <si>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</si>
  <si>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</si>
  <si>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</si>
  <si>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</si>
  <si>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</si>
  <si>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</si>
  <si>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</si>
  <si>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</si>
  <si>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</si>
  <si>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</si>
  <si>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</si>
  <si>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</si>
  <si>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</si>
  <si>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</si>
  <si>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</si>
  <si>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</si>
  <si>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</si>
  <si>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</si>
  <si>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</si>
  <si>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</si>
  <si>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</si>
  <si>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</si>
  <si>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</si>
  <si>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</si>
  <si>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</si>
  <si>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</si>
  <si>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</si>
  <si>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</si>
  <si>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</si>
  <si>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</si>
  <si>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</si>
  <si>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</si>
  <si>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</si>
  <si>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</si>
  <si>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</si>
  <si>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</si>
  <si>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</si>
  <si>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</si>
  <si>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</si>
  <si>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</si>
  <si>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</si>
  <si>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</si>
  <si>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</si>
  <si>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</si>
  <si>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</si>
  <si>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</si>
  <si>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</si>
  <si>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</si>
  <si>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</si>
  <si>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</si>
  <si>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</si>
  <si>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</si>
  <si>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</si>
  <si>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</si>
  <si>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</si>
  <si>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</si>
  <si>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</si>
  <si>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</si>
  <si>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</si>
  <si>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</si>
  <si>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</si>
  <si>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</si>
  <si>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</si>
  <si>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</si>
  <si>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</si>
  <si>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</si>
  <si>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</si>
  <si>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</si>
  <si>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</si>
  <si>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</si>
  <si>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</si>
  <si>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</si>
  <si>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</si>
  <si>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</si>
  <si>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</si>
  <si>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</si>
  <si>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</si>
  <si>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</si>
  <si>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</si>
  <si>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</si>
  <si>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</si>
  <si>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</si>
  <si>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</si>
  <si>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</si>
  <si>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</si>
  <si>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</si>
  <si>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</si>
  <si>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</si>
  <si>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</si>
  <si>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</si>
  <si>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</si>
  <si>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</si>
  <si>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</si>
  <si>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</si>
  <si>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</si>
  <si>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</si>
  <si>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</si>
  <si>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</si>
  <si>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</si>
  <si>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</si>
  <si>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</si>
  <si>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</si>
  <si>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</si>
  <si>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</si>
  <si>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</si>
  <si>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</si>
  <si>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</si>
  <si>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</si>
  <si>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</si>
  <si>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</si>
  <si>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</si>
  <si>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</si>
  <si>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</si>
  <si>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</si>
  <si>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</si>
  <si>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</si>
  <si>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</si>
  <si>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</si>
  <si>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</si>
  <si>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</si>
  <si>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</si>
  <si>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</si>
  <si>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</si>
  <si>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</si>
  <si>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</si>
  <si>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</si>
  <si>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</si>
  <si>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</si>
  <si>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</si>
  <si>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</si>
  <si>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</si>
  <si>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</si>
  <si>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</si>
  <si>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</si>
  <si>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</si>
  <si>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</si>
  <si>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</si>
  <si>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</si>
  <si>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</si>
  <si>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</si>
  <si>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</si>
  <si>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</si>
  <si>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</si>
  <si>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</si>
  <si>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</si>
  <si>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</si>
  <si>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</si>
  <si>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</si>
  <si>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</si>
  <si>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</si>
  <si>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</si>
  <si>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</si>
  <si>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</si>
  <si>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</si>
  <si>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</si>
  <si>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</si>
  <si>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</si>
  <si>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</si>
  <si>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</si>
  <si>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</si>
  <si>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</si>
  <si>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</si>
  <si>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</si>
  <si>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</si>
  <si>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</si>
  <si>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</si>
  <si>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</si>
  <si>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</si>
  <si>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</si>
  <si>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</si>
  <si>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</si>
  <si>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</si>
  <si>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</si>
  <si>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</si>
  <si>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</si>
  <si>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</si>
  <si>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</si>
  <si>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</si>
  <si>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</si>
  <si>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</si>
  <si>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</si>
  <si>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</si>
  <si>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</si>
  <si>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</si>
  <si>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</si>
  <si>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</si>
  <si>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</si>
  <si>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</si>
  <si>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</si>
  <si>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</si>
  <si>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</si>
  <si>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</si>
  <si>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</si>
  <si>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</si>
  <si>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</si>
  <si>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</si>
  <si>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</si>
  <si>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</si>
  <si>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</si>
  <si>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</si>
  <si>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</si>
  <si>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</si>
  <si>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</si>
  <si>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</si>
  <si>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</si>
  <si>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</si>
  <si>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</si>
  <si>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</si>
  <si>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</si>
  <si>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</si>
  <si>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</si>
  <si>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</si>
  <si>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</si>
  <si>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</si>
  <si>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</si>
  <si>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</si>
  <si>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</si>
  <si>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</si>
  <si>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</si>
  <si>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</si>
  <si>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</si>
  <si>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</si>
  <si>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</si>
  <si>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</si>
  <si>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</si>
  <si>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</si>
  <si>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</si>
  <si>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</si>
  <si>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</si>
  <si>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</si>
  <si>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</si>
  <si>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</si>
  <si>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</si>
  <si>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</si>
  <si>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</si>
  <si>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</si>
  <si>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</si>
  <si>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</si>
  <si>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</si>
  <si>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</si>
  <si>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</si>
  <si>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</si>
  <si>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</si>
  <si>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</si>
  <si>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</si>
  <si>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</si>
  <si>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</si>
  <si>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</si>
  <si>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</si>
  <si>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</si>
  <si>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</si>
  <si>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</si>
  <si>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</si>
  <si>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</si>
  <si>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</si>
  <si>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</si>
  <si>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</si>
  <si>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</si>
  <si>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</si>
  <si>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</si>
  <si>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</si>
  <si>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</si>
  <si>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</si>
  <si>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</si>
  <si>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</si>
  <si>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</si>
  <si>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</si>
  <si>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</si>
  <si>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</si>
  <si>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</si>
  <si>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</si>
  <si>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</si>
  <si>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</si>
  <si>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</si>
  <si>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</si>
  <si>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</si>
  <si>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</si>
  <si>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</si>
  <si>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</si>
  <si>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</si>
  <si>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</si>
  <si>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</si>
  <si>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</si>
  <si>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</si>
  <si>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</si>
  <si>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</si>
  <si>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</si>
  <si>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</si>
  <si>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</si>
  <si>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</si>
  <si>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</si>
  <si>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</si>
  <si>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</si>
  <si>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</si>
  <si>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</si>
  <si>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</si>
  <si>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</si>
  <si>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</si>
  <si>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</si>
  <si>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</si>
  <si>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</si>
  <si>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</si>
  <si>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</si>
  <si>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</si>
  <si>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</si>
  <si>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</si>
  <si>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</si>
  <si>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</si>
  <si>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</si>
  <si>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</si>
  <si>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</si>
  <si>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</si>
  <si>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</si>
  <si>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</si>
  <si>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</si>
  <si>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</si>
  <si>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</si>
  <si>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</si>
  <si>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</si>
  <si>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</si>
  <si>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</si>
  <si>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</si>
  <si>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</si>
  <si>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</si>
  <si>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</si>
  <si>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</si>
  <si>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</si>
  <si>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</si>
  <si>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</si>
  <si>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</si>
  <si>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</si>
  <si>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</si>
  <si>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</si>
  <si>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</si>
  <si>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</si>
  <si>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</si>
  <si>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</si>
  <si>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</si>
  <si>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</si>
  <si>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</si>
  <si>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</si>
  <si>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</si>
  <si>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</si>
  <si>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</si>
  <si>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</si>
  <si>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</si>
  <si>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</si>
  <si>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</si>
  <si>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</si>
  <si>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</si>
  <si>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</si>
  <si>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</si>
  <si>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</si>
  <si>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</si>
  <si>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</si>
  <si>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</si>
  <si>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</si>
  <si>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</si>
  <si>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</si>
  <si>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</si>
  <si>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</si>
  <si>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</si>
  <si>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</si>
  <si>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</si>
  <si>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</si>
  <si>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</si>
  <si>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</si>
  <si>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</si>
  <si>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</si>
  <si>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</si>
  <si>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</si>
  <si>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</si>
  <si>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</si>
  <si>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</si>
  <si>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</si>
  <si>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</si>
  <si>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</si>
  <si>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</si>
  <si>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</si>
  <si>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</si>
  <si>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</si>
  <si>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</si>
  <si>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</si>
  <si>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</si>
  <si>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</si>
  <si>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</si>
  <si>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</si>
  <si>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</si>
  <si>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</si>
  <si>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</si>
  <si>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</si>
  <si>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</si>
  <si>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</si>
  <si>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</si>
  <si>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</si>
  <si>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</si>
  <si>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</si>
  <si>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</si>
  <si>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</si>
  <si>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</si>
  <si>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</si>
  <si>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</si>
  <si>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</si>
  <si>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</si>
  <si>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</si>
  <si>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</si>
  <si>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</si>
  <si>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</si>
  <si>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</si>
  <si>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</si>
  <si>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</si>
  <si>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</si>
  <si>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</si>
  <si>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</si>
  <si>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</si>
  <si>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</si>
  <si>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</si>
  <si>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</si>
  <si>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</si>
  <si>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</si>
  <si>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</si>
  <si>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</si>
  <si>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</si>
  <si>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</si>
  <si>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</si>
  <si>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</si>
  <si>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</si>
  <si>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</si>
  <si>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</si>
  <si>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</si>
  <si>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</si>
  <si>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</si>
  <si>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</si>
  <si>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</si>
  <si>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</si>
  <si>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</si>
  <si>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</si>
  <si>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</si>
  <si>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</si>
  <si>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</si>
  <si>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</si>
  <si>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</si>
  <si>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</si>
  <si>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</si>
  <si>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</si>
  <si>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</si>
  <si>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</si>
  <si>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</si>
  <si>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</si>
  <si>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</si>
  <si>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</si>
  <si>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</si>
  <si>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</si>
  <si>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</si>
  <si>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</si>
  <si>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</si>
  <si>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</si>
  <si>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</si>
  <si>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</si>
  <si>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</si>
  <si>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</si>
  <si>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</si>
  <si>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</si>
  <si>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</si>
  <si>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</si>
  <si>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</si>
  <si>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</si>
  <si>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</si>
  <si>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</si>
  <si>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</si>
  <si>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</si>
  <si>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</si>
  <si>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</si>
  <si>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</si>
  <si>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</si>
  <si>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</si>
  <si>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</si>
  <si>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</si>
  <si>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</si>
  <si>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</si>
  <si>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</si>
  <si>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</si>
  <si>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</si>
  <si>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</si>
  <si>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</si>
  <si>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</si>
  <si>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</si>
  <si>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</si>
  <si>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</si>
  <si>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</si>
  <si>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</si>
  <si>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</si>
  <si>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</si>
  <si>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</si>
  <si>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</si>
  <si>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</si>
  <si>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</si>
  <si>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</si>
  <si>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</si>
  <si>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</si>
  <si>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</si>
  <si>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</si>
  <si>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</si>
  <si>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</si>
  <si>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</si>
  <si>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</si>
  <si>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</si>
  <si>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</si>
  <si>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</si>
  <si>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</si>
  <si>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</si>
  <si>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</si>
  <si>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</si>
  <si>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</si>
  <si>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</si>
  <si>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</si>
  <si>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</si>
  <si>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</si>
  <si>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</si>
  <si>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</si>
  <si>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</si>
  <si>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</si>
  <si>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</si>
  <si>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</si>
  <si>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</si>
  <si>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</si>
  <si>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</si>
  <si>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</si>
  <si>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</si>
  <si>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</si>
  <si>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</si>
  <si>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</si>
  <si>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</si>
  <si>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</si>
  <si>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</si>
  <si>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</si>
  <si>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</si>
  <si>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</si>
  <si>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</si>
  <si>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</si>
  <si>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</si>
  <si>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</si>
  <si>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</si>
  <si>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</si>
  <si>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</si>
  <si>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</si>
  <si>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</si>
  <si>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</si>
  <si>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</si>
  <si>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</si>
  <si>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</si>
  <si>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</si>
  <si>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</si>
  <si>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</si>
  <si>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</si>
  <si>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</si>
  <si>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</si>
  <si>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</si>
  <si>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</si>
  <si>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</si>
  <si>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</si>
  <si>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</si>
  <si>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</si>
  <si>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</si>
  <si>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</si>
  <si>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</si>
  <si>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</si>
  <si>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</si>
  <si>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</si>
  <si>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</si>
  <si>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</si>
  <si>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</si>
  <si>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</si>
  <si>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</si>
  <si>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</si>
  <si>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</si>
  <si>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</si>
  <si>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</si>
  <si>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</si>
  <si>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</si>
  <si>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</si>
  <si>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</si>
  <si>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</si>
  <si>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</si>
  <si>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</si>
  <si>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</si>
  <si>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</si>
  <si>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</si>
  <si>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</si>
  <si>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</si>
  <si>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</si>
  <si>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</si>
  <si>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</si>
  <si>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</si>
  <si>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</si>
  <si>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</si>
  <si>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</si>
  <si>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</si>
  <si>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</si>
  <si>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</si>
  <si>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</si>
  <si>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</si>
  <si>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</si>
  <si>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</si>
  <si>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</si>
  <si>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</si>
  <si>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</si>
  <si>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</si>
  <si>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</si>
  <si>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</si>
  <si>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</si>
  <si>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</si>
  <si>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</si>
  <si>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</si>
  <si>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</si>
  <si>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</si>
  <si>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</si>
  <si>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</si>
  <si>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</si>
  <si>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</si>
  <si>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</si>
  <si>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</si>
  <si>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</si>
  <si>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</si>
  <si>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</si>
  <si>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</si>
  <si>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</si>
  <si>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</si>
  <si>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</si>
  <si>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</si>
  <si>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</si>
  <si>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</si>
  <si>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</si>
  <si>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</si>
  <si>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</si>
  <si>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</si>
  <si>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</si>
  <si>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</si>
  <si>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</si>
  <si>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</si>
  <si>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</si>
  <si>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</si>
  <si>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</si>
  <si>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</si>
  <si>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</si>
  <si>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</si>
  <si>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</si>
  <si>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</si>
  <si>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</si>
  <si>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</si>
  <si>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</si>
  <si>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</si>
  <si>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</si>
  <si>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</si>
  <si>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</si>
  <si>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</si>
  <si>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</si>
  <si>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</si>
  <si>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</si>
  <si>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</si>
  <si>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</si>
  <si>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</si>
  <si>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</si>
  <si>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</si>
  <si>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</si>
  <si>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</si>
  <si>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</si>
  <si>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</si>
  <si>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</si>
  <si>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</si>
  <si>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</si>
  <si>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</si>
  <si>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</si>
  <si>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</si>
  <si>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</si>
  <si>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</si>
  <si>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</si>
  <si>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</si>
  <si>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</si>
  <si>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</si>
  <si>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</si>
  <si>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</si>
  <si>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</si>
  <si>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</si>
  <si>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</si>
  <si>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</si>
  <si>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</si>
  <si>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</si>
  <si>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</si>
  <si>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</si>
  <si>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</si>
  <si>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</si>
  <si>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</si>
  <si>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</si>
  <si>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</si>
  <si>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</si>
  <si>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</si>
  <si>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</si>
  <si>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</si>
  <si>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</si>
  <si>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</si>
  <si>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</si>
  <si>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</si>
  <si>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</si>
  <si>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</si>
  <si>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</si>
  <si>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</si>
  <si>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</si>
  <si>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</si>
  <si>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</si>
  <si>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</si>
  <si>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</si>
  <si>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</si>
  <si>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</si>
  <si>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</si>
  <si>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</si>
  <si>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</si>
  <si>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</si>
  <si>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</si>
  <si>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</si>
  <si>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</si>
  <si>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</si>
  <si>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</si>
  <si>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</si>
  <si>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</si>
  <si>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</si>
  <si>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</si>
  <si>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</si>
  <si>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</si>
  <si>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</si>
  <si>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</si>
  <si>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</si>
  <si>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</si>
  <si>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</si>
  <si>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</si>
  <si>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</si>
  <si>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</si>
  <si>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</si>
  <si>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</si>
  <si>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</si>
  <si>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</si>
  <si>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</si>
  <si>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</si>
  <si>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</si>
  <si>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</si>
  <si>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</si>
  <si>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</si>
  <si>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</si>
  <si>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</si>
  <si>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</si>
  <si>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</si>
  <si>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</si>
  <si>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</si>
  <si>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</si>
  <si>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</si>
  <si>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</si>
  <si>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</si>
  <si>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</si>
  <si>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</si>
  <si>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</si>
  <si>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</si>
  <si>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</si>
  <si>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</si>
  <si>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</si>
  <si>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</si>
  <si>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</si>
  <si>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</si>
  <si>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</si>
  <si>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</si>
  <si>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</si>
  <si>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</si>
  <si>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</si>
  <si>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</si>
  <si>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</si>
  <si>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</si>
  <si>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</si>
  <si>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</si>
  <si>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</si>
  <si>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</si>
  <si>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</si>
  <si>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</si>
  <si>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</si>
  <si>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</si>
  <si>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</si>
  <si>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</si>
  <si>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</si>
  <si>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</si>
  <si>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</si>
  <si>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</si>
  <si>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</si>
  <si>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</si>
  <si>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</si>
  <si>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</si>
  <si>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</si>
  <si>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</si>
  <si>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</si>
  <si>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</si>
  <si>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</si>
  <si>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</si>
  <si>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</si>
  <si>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</si>
  <si>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</si>
  <si>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</si>
  <si>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</si>
  <si>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</si>
  <si>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</si>
  <si>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</si>
  <si>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</si>
  <si>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</si>
  <si>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</si>
  <si>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</si>
  <si>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</si>
  <si>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</si>
  <si>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</si>
  <si>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</si>
  <si>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</si>
  <si>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</si>
  <si>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</si>
  <si>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</si>
  <si>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</si>
  <si>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</si>
  <si>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</si>
  <si>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</si>
  <si>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</si>
  <si>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</si>
  <si>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</si>
  <si>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</si>
  <si>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</si>
  <si>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</si>
  <si>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</si>
  <si>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</si>
  <si>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</si>
  <si>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</si>
  <si>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</si>
  <si>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</si>
  <si>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</si>
  <si>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</si>
  <si>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</si>
  <si>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</si>
  <si>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</si>
  <si>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</si>
  <si>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</si>
  <si>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</si>
  <si>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</si>
  <si>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</si>
  <si>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</si>
  <si>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</si>
  <si>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</si>
  <si>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</si>
  <si>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</si>
  <si>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</si>
  <si>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</si>
  <si>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</si>
  <si>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</si>
  <si>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</si>
  <si>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</si>
  <si>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</si>
  <si>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</si>
  <si>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</si>
  <si>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</si>
  <si>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</si>
  <si>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</si>
  <si>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</si>
  <si>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</si>
  <si>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</si>
  <si>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</si>
  <si>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</si>
  <si>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</si>
  <si>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</si>
  <si>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</si>
  <si>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</si>
  <si>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</si>
  <si>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</si>
  <si>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</si>
  <si>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</si>
  <si>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</si>
  <si>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</si>
  <si>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</si>
  <si>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</si>
  <si>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</si>
  <si>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</si>
  <si>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</si>
  <si>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</si>
  <si>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</si>
  <si>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</si>
  <si>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</si>
  <si>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</si>
  <si>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</si>
  <si>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</si>
  <si>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</si>
  <si>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</si>
  <si>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</si>
  <si>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</si>
  <si>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</si>
  <si>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</si>
  <si>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</si>
  <si>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</si>
  <si>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</si>
  <si>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</si>
  <si>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</si>
  <si>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</si>
  <si>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</si>
  <si>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</si>
  <si>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</si>
  <si>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</si>
  <si>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</si>
  <si>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</si>
  <si>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</si>
  <si>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</si>
  <si>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</si>
  <si>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</si>
  <si>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</si>
  <si>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</si>
  <si>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</si>
  <si>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</si>
  <si>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</si>
  <si>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</si>
  <si>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</si>
  <si>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</si>
  <si>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</si>
  <si>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</si>
  <si>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</si>
  <si>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</si>
  <si>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</si>
  <si>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</si>
  <si>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</si>
  <si>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</si>
  <si>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</si>
  <si>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</si>
  <si>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</si>
  <si>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</si>
  <si>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</si>
  <si>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</si>
  <si>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</si>
  <si>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</si>
  <si>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</si>
  <si>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</si>
  <si>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</si>
  <si>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</si>
  <si>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</si>
  <si>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</si>
  <si>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</si>
  <si>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</si>
  <si>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</si>
  <si>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</si>
  <si>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</si>
  <si>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</si>
  <si>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</si>
  <si>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</si>
  <si>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</si>
  <si>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</si>
  <si>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</si>
  <si>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</si>
  <si>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</si>
  <si>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</si>
  <si>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</si>
  <si>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</si>
  <si>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</si>
  <si>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</si>
  <si>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</si>
  <si>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</si>
  <si>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</si>
  <si>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</si>
  <si>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</si>
  <si>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</si>
  <si>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</si>
  <si>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</si>
  <si>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</si>
  <si>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</si>
  <si>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</si>
  <si>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</si>
  <si>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</si>
  <si>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</si>
  <si>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</si>
  <si>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</si>
  <si>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</si>
  <si>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</si>
  <si>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</si>
  <si>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</si>
  <si>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</si>
  <si>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</si>
  <si>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</si>
  <si>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</si>
  <si>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</si>
  <si>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</si>
  <si>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</si>
  <si>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</si>
  <si>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</si>
  <si>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</si>
  <si>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</si>
  <si>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</si>
  <si>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</si>
  <si>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</si>
  <si>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</si>
  <si>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</si>
  <si>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</si>
  <si>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</si>
  <si>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</si>
  <si>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</si>
  <si>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</si>
  <si>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</si>
  <si>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</si>
  <si>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</si>
  <si>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</si>
  <si>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</si>
  <si>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</si>
  <si>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</si>
  <si>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</si>
  <si>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</si>
  <si>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</si>
  <si>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</si>
  <si>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</si>
  <si>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</si>
  <si>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</si>
  <si>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</si>
  <si>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</si>
  <si>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</si>
  <si>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</si>
  <si>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</si>
  <si>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</si>
  <si>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</si>
  <si>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</si>
  <si>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</si>
  <si>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</si>
  <si>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</si>
  <si>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</si>
  <si>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</si>
  <si>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</si>
  <si>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</si>
  <si>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</si>
  <si>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</si>
  <si>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</si>
  <si>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</si>
  <si>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</si>
  <si>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</si>
  <si>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</si>
  <si>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</si>
  <si>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</si>
  <si>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</si>
  <si>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</si>
  <si>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</si>
  <si>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</si>
  <si>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</si>
  <si>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</si>
  <si>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</si>
  <si>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</si>
  <si>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</si>
  <si>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</si>
  <si>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</si>
  <si>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</si>
  <si>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</si>
  <si>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</si>
  <si>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</si>
  <si>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</si>
  <si>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</si>
  <si>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</si>
  <si>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</si>
  <si>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</si>
  <si>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</si>
  <si>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</si>
  <si>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</si>
  <si>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</si>
  <si>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</si>
  <si>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</si>
  <si>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</si>
  <si>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</si>
  <si>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</si>
  <si>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</si>
  <si>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</si>
  <si>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</si>
  <si>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</si>
  <si>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</si>
  <si>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</si>
  <si>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</si>
  <si>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</si>
  <si>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</si>
  <si>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</si>
  <si>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</si>
  <si>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</si>
  <si>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</si>
  <si>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</si>
  <si>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</si>
  <si>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</si>
  <si>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</si>
  <si>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</si>
  <si>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</si>
  <si>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</si>
  <si>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</si>
  <si>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</si>
  <si>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</si>
  <si>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</si>
  <si>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</si>
  <si>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</si>
  <si>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</si>
  <si>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</si>
  <si>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</si>
  <si>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</si>
  <si>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</si>
  <si>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</si>
  <si>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</si>
  <si>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</si>
  <si>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</si>
  <si>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</si>
  <si>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</si>
  <si>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</si>
  <si>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</si>
  <si>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</si>
  <si>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</si>
  <si>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</si>
  <si>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</si>
  <si>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</si>
  <si>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</si>
  <si>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</si>
  <si>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</si>
  <si>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</si>
  <si>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</si>
  <si>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</si>
  <si>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</si>
  <si>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</si>
  <si>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</si>
  <si>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</si>
  <si>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</si>
  <si>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</si>
  <si>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</si>
  <si>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</si>
  <si>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</si>
  <si>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</si>
  <si>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</si>
  <si>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</si>
  <si>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</si>
  <si>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</si>
  <si>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</si>
  <si>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</si>
  <si>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</si>
  <si>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</si>
  <si>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</si>
  <si>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</si>
  <si>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</si>
  <si>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</si>
  <si>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</si>
  <si>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</si>
  <si>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</si>
  <si>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</si>
  <si>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</si>
  <si>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</si>
  <si>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</si>
  <si>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</si>
  <si>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</si>
  <si>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</si>
  <si>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</si>
  <si>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</si>
  <si>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</si>
  <si>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</si>
  <si>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</si>
  <si>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</si>
  <si>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</si>
  <si>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</si>
  <si>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</si>
  <si>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</si>
  <si>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</si>
  <si>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</si>
  <si>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</si>
  <si>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</si>
  <si>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</si>
  <si>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</si>
  <si>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</si>
  <si>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</si>
  <si>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</si>
  <si>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</si>
  <si>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</si>
  <si>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</si>
  <si>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</si>
  <si>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</si>
  <si>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</si>
  <si>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</si>
  <si>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</si>
  <si>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</si>
  <si>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</si>
  <si>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</si>
  <si>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</si>
  <si>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</si>
  <si>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</si>
  <si>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</si>
  <si>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</si>
  <si>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</si>
  <si>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</si>
  <si>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</si>
  <si>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</si>
  <si>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</si>
  <si>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</si>
  <si>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</si>
  <si>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</si>
  <si>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</si>
  <si>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</si>
  <si>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</si>
  <si>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</si>
  <si>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</si>
  <si>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</si>
  <si>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</si>
  <si>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</si>
  <si>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</si>
  <si>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</si>
  <si>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</si>
  <si>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</si>
  <si>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</si>
  <si>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</si>
  <si>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</si>
  <si>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</si>
  <si>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</si>
  <si>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</si>
  <si>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</si>
  <si>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</si>
  <si>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</si>
  <si>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</si>
  <si>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</si>
  <si>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</si>
  <si>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</si>
  <si>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</si>
  <si>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</si>
  <si>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</si>
  <si>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</si>
  <si>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</si>
  <si>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</si>
  <si>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</si>
  <si>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</si>
  <si>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</si>
  <si>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</si>
  <si>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</si>
  <si>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</si>
  <si>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</si>
  <si>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</si>
  <si>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</si>
  <si>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</si>
  <si>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</si>
  <si>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</si>
  <si>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</si>
  <si>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</si>
  <si>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</si>
  <si>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</si>
  <si>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</si>
  <si>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</si>
  <si>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</si>
  <si>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</si>
  <si>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</si>
  <si>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</si>
  <si>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</si>
  <si>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</si>
  <si>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</si>
  <si>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</si>
  <si>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</si>
  <si>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</si>
  <si>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</si>
  <si>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</si>
  <si>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</si>
  <si>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</si>
  <si>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</si>
  <si>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</si>
  <si>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</si>
  <si>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</si>
  <si>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</si>
  <si>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</si>
  <si>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</si>
  <si>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</si>
  <si>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</si>
  <si>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</si>
  <si>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</si>
  <si>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</si>
  <si>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</si>
  <si>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</si>
  <si>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</si>
  <si>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</si>
  <si>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</si>
  <si>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</si>
  <si>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</si>
  <si>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</si>
  <si>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</si>
  <si>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</si>
  <si>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</si>
  <si>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</si>
  <si>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</si>
  <si>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</si>
  <si>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</si>
  <si>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</si>
  <si>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</si>
  <si>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</si>
  <si>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</si>
  <si>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</si>
  <si>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</si>
  <si>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</si>
  <si>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</si>
  <si>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</si>
  <si>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</si>
  <si>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</si>
  <si>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</si>
  <si>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</si>
  <si>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</si>
  <si>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</si>
  <si>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</si>
  <si>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</si>
  <si>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</si>
  <si>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</si>
  <si>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</si>
  <si>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</si>
  <si>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</si>
  <si>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</si>
  <si>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</si>
  <si>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</si>
  <si>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</si>
  <si>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</si>
  <si>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</si>
  <si>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</si>
  <si>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</si>
  <si>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</si>
  <si>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</si>
  <si>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</si>
  <si>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</si>
  <si>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</si>
  <si>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</si>
  <si>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</si>
  <si>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</si>
  <si>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</si>
  <si>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</si>
  <si>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</si>
  <si>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</si>
  <si>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</si>
  <si>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</si>
  <si>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</si>
  <si>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</si>
  <si>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</si>
  <si>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</si>
  <si>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</si>
  <si>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</si>
  <si>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</si>
  <si>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</si>
  <si>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</si>
  <si>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</si>
  <si>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</si>
  <si>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</si>
  <si>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</si>
  <si>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</si>
  <si>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</si>
  <si>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</si>
  <si>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</si>
  <si>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</si>
  <si>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</si>
  <si>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</si>
  <si>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</si>
  <si>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</si>
  <si>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</si>
  <si>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</si>
  <si>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</si>
  <si>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</si>
  <si>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</si>
  <si>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</si>
  <si>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</si>
  <si>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</si>
  <si>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</si>
  <si>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</si>
  <si>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</si>
  <si>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</si>
  <si>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</si>
  <si>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</si>
  <si>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</si>
  <si>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</si>
  <si>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</si>
  <si>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</si>
  <si>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</si>
  <si>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</si>
  <si>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</si>
  <si>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</si>
  <si>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</si>
  <si>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</si>
  <si>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</si>
  <si>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</si>
  <si>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</si>
  <si>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</si>
  <si>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</si>
  <si>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</si>
  <si>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</si>
  <si>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</si>
  <si>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</si>
  <si>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</si>
  <si>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</si>
  <si>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</si>
  <si>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</si>
  <si>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</si>
  <si>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</si>
  <si>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</si>
  <si>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</si>
  <si>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</si>
  <si>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</si>
  <si>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</si>
  <si>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</si>
  <si>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</si>
  <si>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</si>
  <si>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</si>
  <si>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</si>
  <si>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</si>
  <si>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</si>
  <si>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</si>
  <si>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</si>
  <si>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</si>
  <si>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</si>
  <si>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</si>
  <si>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</si>
  <si>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</si>
  <si>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</si>
  <si>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</si>
  <si>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</si>
  <si>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</si>
  <si>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</si>
  <si>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</si>
  <si>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</si>
  <si>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</si>
  <si>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</si>
  <si>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</si>
  <si>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</si>
  <si>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</si>
  <si>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</si>
  <si>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</si>
  <si>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</si>
  <si>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</si>
  <si>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</si>
  <si>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</si>
  <si>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</si>
  <si>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</si>
  <si>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</si>
  <si>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</si>
  <si>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</si>
  <si>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</si>
  <si>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</si>
  <si>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</si>
  <si>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</si>
  <si>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</si>
  <si>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</si>
  <si>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</si>
  <si>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</si>
  <si>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</si>
  <si>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</si>
  <si>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</si>
  <si>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</si>
  <si>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</si>
  <si>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</si>
  <si>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</si>
  <si>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</si>
  <si>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</si>
  <si>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</si>
  <si>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</si>
  <si>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</si>
  <si>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</si>
  <si>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</si>
  <si>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</si>
  <si>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</si>
  <si>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</si>
  <si>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</si>
  <si>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</si>
  <si>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</si>
  <si>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</si>
  <si>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</si>
  <si>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</si>
  <si>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</si>
  <si>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</si>
  <si>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</si>
  <si>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</si>
  <si>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</si>
  <si>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</si>
  <si>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</si>
  <si>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</si>
  <si>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</si>
  <si>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</si>
  <si>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</si>
  <si>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</si>
  <si>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</si>
  <si>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</si>
  <si>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</si>
  <si>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</si>
  <si>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</si>
  <si>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</si>
  <si>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</si>
  <si>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</si>
  <si>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</si>
  <si>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</si>
  <si>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</si>
  <si>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</si>
  <si>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</si>
  <si>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</si>
  <si>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</si>
  <si>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</si>
  <si>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</si>
  <si>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</si>
  <si>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</si>
  <si>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</si>
  <si>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</si>
  <si>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</si>
  <si>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</si>
  <si>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</si>
  <si>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</si>
  <si>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</si>
  <si>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</si>
  <si>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</si>
  <si>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</si>
  <si>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</si>
  <si>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</si>
  <si>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</si>
  <si>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</si>
  <si>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</si>
  <si>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</si>
  <si>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</si>
  <si>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</si>
  <si>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</si>
  <si>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</si>
  <si>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</si>
  <si>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</si>
  <si>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</si>
  <si>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</si>
  <si>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</si>
  <si>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</si>
  <si>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</si>
  <si>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</si>
  <si>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</si>
  <si>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</si>
  <si>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</si>
  <si>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</si>
  <si>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</si>
  <si>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</si>
  <si>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</si>
  <si>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</si>
  <si>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</si>
  <si>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</si>
  <si>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</si>
  <si>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</si>
  <si>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</si>
  <si>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</si>
  <si>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</si>
  <si>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</si>
  <si>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</si>
  <si>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</si>
  <si>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</si>
  <si>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</si>
  <si>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</si>
  <si>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</si>
  <si>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</si>
  <si>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</si>
  <si>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</si>
  <si>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</si>
  <si>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</si>
  <si>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</si>
  <si>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</si>
  <si>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</si>
  <si>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</si>
  <si>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</si>
  <si>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</si>
  <si>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</si>
  <si>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</si>
  <si>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</si>
  <si>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</si>
  <si>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</si>
  <si>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</si>
  <si>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</si>
  <si>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</si>
  <si>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</si>
  <si>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</si>
  <si>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</si>
  <si>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</si>
  <si>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</si>
  <si>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</si>
  <si>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</si>
  <si>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</si>
  <si>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</si>
  <si>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</si>
  <si>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</si>
  <si>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</si>
  <si>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</si>
  <si>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</si>
  <si>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</si>
  <si>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</si>
  <si>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</si>
  <si>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</si>
  <si>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</si>
  <si>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</si>
  <si>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</si>
  <si>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</si>
  <si>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</si>
  <si>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</si>
  <si>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</si>
  <si>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</si>
  <si>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</si>
  <si>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</si>
  <si>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</si>
  <si>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</si>
  <si>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</si>
  <si>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</si>
  <si>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</si>
  <si>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</si>
  <si>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</si>
  <si>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</si>
  <si>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</si>
  <si>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</si>
  <si>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</si>
  <si>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</si>
  <si>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</si>
  <si>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</si>
  <si>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</si>
  <si>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</si>
  <si>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</si>
  <si>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</si>
  <si>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</si>
  <si>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</si>
  <si>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</si>
  <si>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</si>
  <si>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</si>
  <si>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</si>
  <si>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</si>
  <si>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</si>
  <si>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</si>
  <si>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</si>
  <si>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</si>
  <si>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</si>
  <si>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</si>
  <si>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</si>
  <si>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</si>
  <si>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</si>
  <si>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</si>
  <si>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</si>
  <si>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</si>
  <si>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</si>
  <si>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</si>
  <si>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</si>
  <si>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</si>
  <si>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</si>
  <si>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</si>
  <si>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</si>
  <si>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</si>
  <si>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</si>
  <si>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</si>
  <si>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</si>
  <si>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</si>
  <si>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</si>
  <si>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</si>
  <si>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</si>
  <si>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</si>
  <si>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</si>
  <si>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</si>
  <si>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</si>
  <si>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</si>
  <si>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</si>
  <si>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</si>
  <si>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</si>
  <si>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</si>
  <si>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</si>
  <si>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</si>
  <si>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</si>
  <si>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</si>
  <si>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</si>
  <si>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</si>
  <si>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</si>
  <si>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</si>
  <si>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</si>
  <si>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</si>
  <si>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</si>
  <si>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</si>
  <si>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</si>
  <si>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</si>
  <si>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</si>
  <si>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</si>
  <si>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</si>
  <si>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</si>
  <si>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</si>
  <si>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</si>
  <si>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</si>
  <si>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</si>
  <si>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</si>
  <si>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</si>
  <si>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</si>
  <si>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</si>
  <si>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</si>
  <si>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</si>
  <si>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</si>
  <si>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</si>
  <si>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</si>
  <si>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</si>
  <si>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</si>
  <si>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</si>
  <si>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</si>
  <si>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</si>
  <si>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</si>
  <si>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</si>
  <si>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</si>
  <si>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</si>
  <si>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</si>
  <si>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</si>
  <si>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</si>
  <si>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</si>
  <si>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</si>
  <si>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</si>
  <si>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</si>
  <si>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</si>
  <si>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</si>
  <si>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</si>
  <si>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</si>
  <si>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</si>
  <si>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</si>
  <si>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</si>
  <si>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</si>
  <si>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</si>
  <si>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</si>
  <si>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</si>
  <si>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</si>
  <si>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</si>
  <si>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</si>
  <si>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</si>
  <si>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</si>
  <si>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</si>
  <si>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</si>
  <si>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</si>
  <si>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</si>
  <si>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</si>
  <si>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</si>
  <si>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</si>
  <si>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</si>
  <si>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</si>
  <si>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</si>
  <si>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</si>
  <si>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</si>
  <si>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</si>
  <si>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</si>
  <si>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</si>
  <si>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</si>
  <si>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</si>
  <si>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</si>
  <si>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</si>
  <si>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</si>
  <si>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</si>
  <si>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</si>
  <si>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</si>
  <si>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</si>
  <si>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</si>
  <si>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</si>
  <si>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</si>
  <si>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</si>
  <si>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</si>
  <si>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</si>
  <si>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</si>
  <si>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</si>
  <si>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</si>
  <si>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</si>
  <si>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</si>
  <si>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</si>
  <si>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</si>
  <si>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</si>
  <si>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</si>
  <si>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</si>
  <si>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</si>
  <si>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</si>
  <si>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</si>
  <si>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</si>
  <si>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</si>
  <si>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</si>
  <si>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</si>
  <si>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</si>
  <si>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</si>
  <si>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</si>
  <si>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</si>
  <si>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</si>
  <si>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</si>
  <si>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</si>
  <si>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</si>
  <si>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</si>
  <si>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</si>
  <si>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</si>
  <si>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</si>
  <si>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</si>
  <si>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</si>
  <si>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</si>
  <si>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</si>
  <si>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</si>
  <si>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</si>
  <si>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</si>
  <si>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</si>
  <si>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</si>
  <si>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</si>
  <si>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</si>
  <si>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</si>
  <si>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</si>
  <si>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</si>
  <si>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</si>
  <si>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</si>
  <si>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</si>
  <si>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</si>
  <si>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</si>
  <si>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</si>
  <si>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</si>
  <si>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</si>
  <si>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</si>
  <si>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</si>
  <si>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</si>
  <si>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</si>
  <si>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</si>
  <si>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</si>
  <si>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</si>
  <si>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</si>
  <si>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</si>
  <si>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</si>
  <si>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</si>
  <si>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</si>
  <si>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</si>
  <si>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</si>
  <si>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</si>
  <si>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</si>
  <si>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</si>
  <si>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</si>
  <si>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</si>
  <si>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</si>
  <si>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</si>
  <si>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</si>
  <si>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</si>
  <si>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</si>
  <si>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</si>
  <si>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</si>
  <si>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</si>
  <si>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</si>
  <si>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</si>
  <si>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</si>
  <si>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</si>
  <si>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</si>
  <si>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</si>
  <si>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</si>
  <si>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</si>
  <si>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</si>
  <si>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</si>
  <si>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</si>
  <si>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</si>
  <si>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</si>
  <si>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</si>
  <si>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</si>
  <si>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</si>
  <si>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</si>
  <si>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</si>
  <si>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</si>
  <si>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</si>
  <si>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</si>
  <si>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</si>
  <si>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</si>
  <si>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</si>
  <si>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</si>
  <si>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</si>
  <si>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</si>
  <si>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</si>
  <si>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</si>
  <si>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</si>
  <si>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</si>
  <si>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</si>
  <si>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</si>
  <si>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</si>
  <si>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</si>
  <si>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</si>
  <si>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</si>
  <si>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</si>
  <si>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</si>
  <si>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</si>
  <si>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</si>
  <si>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</si>
  <si>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</si>
  <si>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</si>
  <si>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</si>
  <si>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</si>
  <si>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</si>
  <si>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</si>
  <si>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</si>
  <si>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</si>
  <si>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</si>
  <si>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</si>
  <si>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</si>
  <si>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</si>
  <si>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</si>
  <si>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</si>
  <si>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</si>
  <si>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</si>
  <si>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</si>
  <si>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</si>
  <si>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</si>
  <si>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</si>
  <si>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</si>
  <si>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</si>
  <si>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</si>
  <si>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</si>
  <si>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</si>
  <si>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</si>
  <si>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</si>
  <si>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</si>
  <si>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</si>
  <si>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</si>
  <si>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</si>
  <si>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</si>
  <si>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</si>
  <si>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</si>
  <si>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</si>
  <si>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</si>
  <si>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</si>
  <si>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</si>
  <si>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</si>
  <si>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</si>
  <si>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</si>
  <si>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</si>
  <si>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</si>
  <si>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</si>
  <si>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</si>
  <si>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</si>
  <si>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</si>
  <si>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</si>
  <si>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</si>
  <si>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</si>
  <si>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</si>
  <si>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</si>
  <si>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</si>
  <si>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</si>
  <si>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</si>
  <si>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</si>
  <si>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</si>
  <si>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</si>
  <si>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</si>
  <si>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</si>
  <si>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</si>
  <si>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</si>
  <si>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</si>
  <si>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</si>
  <si>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</si>
  <si>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</si>
  <si>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</si>
  <si>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</si>
  <si>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</si>
  <si>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</si>
  <si>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</si>
  <si>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</si>
  <si>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</si>
  <si>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</si>
  <si>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</si>
  <si>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</si>
  <si>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</si>
  <si>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</si>
  <si>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</si>
  <si>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</si>
  <si>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</si>
  <si>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</si>
  <si>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</si>
  <si>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</si>
  <si>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</si>
  <si>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</si>
  <si>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</si>
  <si>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</si>
  <si>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</si>
  <si>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</si>
  <si>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</si>
  <si>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</si>
  <si>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</si>
  <si>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</si>
  <si>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</si>
  <si>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</si>
  <si>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</si>
  <si>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</si>
  <si>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</si>
  <si>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</si>
  <si>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</si>
  <si>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</si>
  <si>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</si>
  <si>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</si>
  <si>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</si>
  <si>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</si>
  <si>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</si>
  <si>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</si>
  <si>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</si>
  <si>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</si>
  <si>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</si>
  <si>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</si>
  <si>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</si>
  <si>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</si>
  <si>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</si>
  <si>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</si>
  <si>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</si>
  <si>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</si>
  <si>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</si>
  <si>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</si>
  <si>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</si>
  <si>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</si>
  <si>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</si>
  <si>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</si>
  <si>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</si>
  <si>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</si>
  <si>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</si>
  <si>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</si>
  <si>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</si>
  <si>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</si>
  <si>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</si>
  <si>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</si>
  <si>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</si>
  <si>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</si>
  <si>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</si>
  <si>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</si>
  <si>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</si>
  <si>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</si>
  <si>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</si>
  <si>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</si>
  <si>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</si>
  <si>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</si>
  <si>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</si>
  <si>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</si>
  <si>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</si>
  <si>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</si>
  <si>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</si>
  <si>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</si>
  <si>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</si>
  <si>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</si>
  <si>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</si>
  <si>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</si>
  <si>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</si>
  <si>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</si>
  <si>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</si>
  <si>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</si>
  <si>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</si>
  <si>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</si>
  <si>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</si>
  <si>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</si>
  <si>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</si>
  <si>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</si>
  <si>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</si>
  <si>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</si>
  <si>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</si>
  <si>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</si>
  <si>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</si>
  <si>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</si>
  <si>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</si>
  <si>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</si>
  <si>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</si>
  <si>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</si>
  <si>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</si>
  <si>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</si>
  <si>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</si>
  <si>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</si>
  <si>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</si>
  <si>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</si>
  <si>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</si>
  <si>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</si>
  <si>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</si>
  <si>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</si>
  <si>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</si>
  <si>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</si>
  <si>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</si>
  <si>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</si>
  <si>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</si>
  <si>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</si>
  <si>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</si>
  <si>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</si>
  <si>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</si>
  <si>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</si>
  <si>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</si>
  <si>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</si>
  <si>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</si>
  <si>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</si>
  <si>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</si>
  <si>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</si>
  <si>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</si>
  <si>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</si>
  <si>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</si>
  <si>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</si>
  <si>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</si>
  <si>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</si>
  <si>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</si>
  <si>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</si>
  <si>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</si>
  <si>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</si>
  <si>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</si>
  <si>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</si>
  <si>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</si>
  <si>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</si>
  <si>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</si>
  <si>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</si>
  <si>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</si>
  <si>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</si>
  <si>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</si>
  <si>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</si>
  <si>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</si>
  <si>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</si>
  <si>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</si>
  <si>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</si>
  <si>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</si>
  <si>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</si>
  <si>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</si>
  <si>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</si>
  <si>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</si>
  <si>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</si>
  <si>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</si>
  <si>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</si>
  <si>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</si>
  <si>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</si>
  <si>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</si>
  <si>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</si>
  <si>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</si>
  <si>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</si>
  <si>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</si>
  <si>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</si>
  <si>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</si>
  <si>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</si>
  <si>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</si>
  <si>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</si>
  <si>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</si>
  <si>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</si>
  <si>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</si>
  <si>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</si>
  <si>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</si>
  <si>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</si>
  <si>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</si>
  <si>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</si>
  <si>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</si>
  <si>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</si>
  <si>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</si>
  <si>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</si>
  <si>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</si>
  <si>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</si>
  <si>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</si>
  <si>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</si>
  <si>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</si>
  <si>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</si>
  <si>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</si>
  <si>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</si>
  <si>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</si>
  <si>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</si>
  <si>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</si>
  <si>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</si>
  <si>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</si>
  <si>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</si>
  <si>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</si>
  <si>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</si>
  <si>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</si>
  <si>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</si>
  <si>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</si>
  <si>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</si>
  <si>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</si>
  <si>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</si>
  <si>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</si>
  <si>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</si>
  <si>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</si>
  <si>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</si>
  <si>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</si>
  <si>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</si>
  <si>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</si>
  <si>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</si>
  <si>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</si>
  <si>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</si>
  <si>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</si>
  <si>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</si>
  <si>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</si>
  <si>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</si>
  <si>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</si>
  <si>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</si>
  <si>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</si>
  <si>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</si>
  <si>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</si>
  <si>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</si>
  <si>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</si>
  <si>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</si>
  <si>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</si>
  <si>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</si>
  <si>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</si>
  <si>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</si>
  <si>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</si>
  <si>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</si>
  <si>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</si>
  <si>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</si>
  <si>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</si>
  <si>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</si>
  <si>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</si>
  <si>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</si>
  <si>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</si>
  <si>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</si>
  <si>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</si>
  <si>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</si>
  <si>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</si>
  <si>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</si>
  <si>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</si>
  <si>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</si>
  <si>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</si>
  <si>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</si>
  <si>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</si>
  <si>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</si>
  <si>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</si>
  <si>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</si>
  <si>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</si>
  <si>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</si>
  <si>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</si>
  <si>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</si>
  <si>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</si>
  <si>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</si>
  <si>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</si>
  <si>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</si>
  <si>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</si>
  <si>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</si>
  <si>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</si>
  <si>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</si>
  <si>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</si>
  <si>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</si>
  <si>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</si>
  <si>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</si>
  <si>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</si>
  <si>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</si>
  <si>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</si>
  <si>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</si>
  <si>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</si>
  <si>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</si>
  <si>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</si>
  <si>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</si>
  <si>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</si>
  <si>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</si>
  <si>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</si>
  <si>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</si>
  <si>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</si>
  <si>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</si>
  <si>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</si>
  <si>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</si>
  <si>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</si>
  <si>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</si>
  <si>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</si>
  <si>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</si>
  <si>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</si>
  <si>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</si>
  <si>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</si>
  <si>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</si>
  <si>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</si>
  <si>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</si>
  <si>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</si>
  <si>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</si>
  <si>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</si>
  <si>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</si>
  <si>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</si>
  <si>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</si>
  <si>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</si>
  <si>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</si>
  <si>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</si>
  <si>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</si>
  <si>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</si>
  <si>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</si>
  <si>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</si>
  <si>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</si>
  <si>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</si>
  <si>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</si>
  <si>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</si>
  <si>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</si>
  <si>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</si>
  <si>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</si>
  <si>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</si>
  <si>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</si>
  <si>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</si>
  <si>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</si>
  <si>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</si>
  <si>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</si>
  <si>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</si>
  <si>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</si>
  <si>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</si>
  <si>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</si>
  <si>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</si>
  <si>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</si>
  <si>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</si>
  <si>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</si>
  <si>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</si>
  <si>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</si>
  <si>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</si>
  <si>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</si>
  <si>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</si>
  <si>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</si>
  <si>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</si>
  <si>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</si>
  <si>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</si>
  <si>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</si>
  <si>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</si>
  <si>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</si>
  <si>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</si>
  <si>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</si>
  <si>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</si>
  <si>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</si>
  <si>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</si>
  <si>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</si>
  <si>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</si>
  <si>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</si>
  <si>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</si>
  <si>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</si>
  <si>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</si>
  <si>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</si>
  <si>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</si>
  <si>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</si>
  <si>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</si>
  <si>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</si>
  <si>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</si>
  <si>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</si>
  <si>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</si>
  <si>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</si>
  <si>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</si>
  <si>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</si>
  <si>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</si>
  <si>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</si>
  <si>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</si>
  <si>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</si>
  <si>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</si>
  <si>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</si>
  <si>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</si>
  <si>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</si>
  <si>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</si>
  <si>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</si>
  <si>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</si>
  <si>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</si>
  <si>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</si>
  <si>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</si>
  <si>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</si>
  <si>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</si>
  <si>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</si>
  <si>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</si>
  <si>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</si>
  <si>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</si>
  <si>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</si>
  <si>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</si>
  <si>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</si>
  <si>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</si>
  <si>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</si>
  <si>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</si>
  <si>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</si>
  <si>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</si>
  <si>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</si>
  <si>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</si>
  <si>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</si>
  <si>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</si>
  <si>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</si>
  <si>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</si>
  <si>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</si>
  <si>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</si>
  <si>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</si>
  <si>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</si>
  <si>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</si>
  <si>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</si>
  <si>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</si>
  <si>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</si>
  <si>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</si>
  <si>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</si>
  <si>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</si>
  <si>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</si>
  <si>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</si>
  <si>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</si>
  <si>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</si>
  <si>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</si>
  <si>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</si>
  <si>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</si>
  <si>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</si>
  <si>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</si>
  <si>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</si>
  <si>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</si>
  <si>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</si>
  <si>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</si>
  <si>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</si>
  <si>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</si>
  <si>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</si>
  <si>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</si>
  <si>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</si>
  <si>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</si>
  <si>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</si>
  <si>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</si>
  <si>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</si>
  <si>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</si>
  <si>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</si>
  <si>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</si>
  <si>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</si>
  <si>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</si>
  <si>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</si>
  <si>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</si>
  <si>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</si>
  <si>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</si>
  <si>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</si>
  <si>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</si>
  <si>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</si>
  <si>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</si>
  <si>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</si>
  <si>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</si>
  <si>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</si>
  <si>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</si>
  <si>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</si>
  <si>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</si>
  <si>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</si>
  <si>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</si>
  <si>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</si>
  <si>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</si>
  <si>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</si>
  <si>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</si>
  <si>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</si>
  <si>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</si>
  <si>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</si>
  <si>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</si>
  <si>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</si>
  <si>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</si>
  <si>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</si>
  <si>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</si>
  <si>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</si>
  <si>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</si>
  <si>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</si>
  <si>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</si>
  <si>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</si>
  <si>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</si>
  <si>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</si>
  <si>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</si>
  <si>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</si>
  <si>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</si>
  <si>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</si>
  <si>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</si>
  <si>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</si>
  <si>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</si>
  <si>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</si>
  <si>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</si>
  <si>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</si>
  <si>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</si>
  <si>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</si>
  <si>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</si>
  <si>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</si>
  <si>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</si>
  <si>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</si>
  <si>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</si>
  <si>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</si>
  <si>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</si>
  <si>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</si>
  <si>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</si>
  <si>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</si>
  <si>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</si>
  <si>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</si>
  <si>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</si>
  <si>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</si>
  <si>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</si>
  <si>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</si>
  <si>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</si>
  <si>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</si>
  <si>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</si>
  <si>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</si>
  <si>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</si>
  <si>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</si>
  <si>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</si>
  <si>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</si>
  <si>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</si>
  <si>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</si>
  <si>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</si>
  <si>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</si>
  <si>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</si>
  <si>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</si>
  <si>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</si>
  <si>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</si>
  <si>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</si>
  <si>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</si>
  <si>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</si>
  <si>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</si>
  <si>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</si>
  <si>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</si>
  <si>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</si>
  <si>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</si>
  <si>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</si>
  <si>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</si>
  <si>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</si>
  <si>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</si>
  <si>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</si>
  <si>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</si>
  <si>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</si>
  <si>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</si>
  <si>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</si>
  <si>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</si>
  <si>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</si>
  <si>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</si>
  <si>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</si>
  <si>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</si>
  <si>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</si>
  <si>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</si>
  <si>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</si>
  <si>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</si>
  <si>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</si>
  <si>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</si>
  <si>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</si>
  <si>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</si>
  <si>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</si>
  <si>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</si>
  <si>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</si>
  <si>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</si>
  <si>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</si>
  <si>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</si>
  <si>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</si>
  <si>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</si>
  <si>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</si>
  <si>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</si>
  <si>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</si>
  <si>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</si>
  <si>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</si>
  <si>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</si>
  <si>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</si>
  <si>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</si>
  <si>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</si>
  <si>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</si>
  <si>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</si>
  <si>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</si>
  <si>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</si>
  <si>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</si>
  <si>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</si>
  <si>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</si>
  <si>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</si>
  <si>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</si>
  <si>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</si>
  <si>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</si>
  <si>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</si>
  <si>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</si>
  <si>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</si>
  <si>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</si>
  <si>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</si>
  <si>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</si>
  <si>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</si>
  <si>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</si>
  <si>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</si>
  <si>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</si>
  <si>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</si>
  <si>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</si>
  <si>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</si>
  <si>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</si>
  <si>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</si>
  <si>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</si>
  <si>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</si>
  <si>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</si>
  <si>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</si>
  <si>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</si>
  <si>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</si>
  <si>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</si>
  <si>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</si>
  <si>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</si>
  <si>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</si>
  <si>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</si>
  <si>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</si>
  <si>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</si>
  <si>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</si>
  <si>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</si>
  <si>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</si>
  <si>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</si>
  <si>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</si>
  <si>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</si>
  <si>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</si>
  <si>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</si>
  <si>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</si>
  <si>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</si>
  <si>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</si>
  <si>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</si>
  <si>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</si>
  <si>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</si>
  <si>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</si>
  <si>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</si>
  <si>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</si>
  <si>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</si>
  <si>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</si>
  <si>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</si>
  <si>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</si>
  <si>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</si>
  <si>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</si>
  <si>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</si>
  <si>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</si>
  <si>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</si>
  <si>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</si>
  <si>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</si>
  <si>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</si>
  <si>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</si>
  <si>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</si>
  <si>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</si>
  <si>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</si>
  <si>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</si>
  <si>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</si>
  <si>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</si>
  <si>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</si>
  <si>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</si>
  <si>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</si>
  <si>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</si>
  <si>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</si>
  <si>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</si>
  <si>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</si>
  <si>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</si>
  <si>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</si>
  <si>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</si>
  <si>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</si>
  <si>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</si>
  <si>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</si>
  <si>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</si>
  <si>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</si>
  <si>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</si>
  <si>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</si>
  <si>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</si>
  <si>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</si>
  <si>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</si>
  <si>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</si>
  <si>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</si>
  <si>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</si>
  <si>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</si>
  <si>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</si>
  <si>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</si>
  <si>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</si>
  <si>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</si>
  <si>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</si>
  <si>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</si>
  <si>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</si>
  <si>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</si>
  <si>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</si>
  <si>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</si>
  <si>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</si>
  <si>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</si>
  <si>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</si>
  <si>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</si>
  <si>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</si>
  <si>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</si>
  <si>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</si>
  <si>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</si>
  <si>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</si>
  <si>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</si>
  <si>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</si>
  <si>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</si>
  <si>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</si>
  <si>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</si>
  <si>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</si>
  <si>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</si>
  <si>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</si>
  <si>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</si>
  <si>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</si>
  <si>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</si>
  <si>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</si>
  <si>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</si>
  <si>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</si>
  <si>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</si>
  <si>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</si>
  <si>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</si>
  <si>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</si>
  <si>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</si>
  <si>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</si>
  <si>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</si>
  <si>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</si>
  <si>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</si>
  <si>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</si>
  <si>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</si>
  <si>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</si>
  <si>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</si>
  <si>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</si>
  <si>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</si>
  <si>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</si>
  <si>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</si>
  <si>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</si>
  <si>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</si>
  <si>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</si>
  <si>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</si>
  <si>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</si>
  <si>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</si>
  <si>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</si>
  <si>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</si>
  <si>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</si>
  <si>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</si>
  <si>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</si>
  <si>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</si>
  <si>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</si>
  <si>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</si>
  <si>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</si>
  <si>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</si>
  <si>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</si>
  <si>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</si>
  <si>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</si>
  <si>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</si>
  <si>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</si>
  <si>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</si>
  <si>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</si>
  <si>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</si>
  <si>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</si>
  <si>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</si>
  <si>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</si>
  <si>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</si>
  <si>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</si>
  <si>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</si>
  <si>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</si>
  <si>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</si>
  <si>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</si>
  <si>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</si>
  <si>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</si>
  <si>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</si>
  <si>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</si>
  <si>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</si>
  <si>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</si>
  <si>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</si>
  <si>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</si>
  <si>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</si>
  <si>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</si>
  <si>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</si>
  <si>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</si>
  <si>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</si>
  <si>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</si>
  <si>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</si>
  <si>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</si>
  <si>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</si>
  <si>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</si>
  <si>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</si>
  <si>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</si>
  <si>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</si>
  <si>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</si>
  <si>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</si>
  <si>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</si>
  <si>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</si>
  <si>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</si>
  <si>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</si>
  <si>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</si>
  <si>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</si>
  <si>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</si>
  <si>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</si>
  <si>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</si>
  <si>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</si>
  <si>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</si>
  <si>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</si>
  <si>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</si>
  <si>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</si>
  <si>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</si>
  <si>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</si>
  <si>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</si>
  <si>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</si>
  <si>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</si>
  <si>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</si>
  <si>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</si>
  <si>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</si>
  <si>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</si>
  <si>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</si>
  <si>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</si>
  <si>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</si>
  <si>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</si>
  <si>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</si>
  <si>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</si>
  <si>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</si>
  <si>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</si>
  <si>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</si>
  <si>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</si>
  <si>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</si>
  <si>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</si>
  <si>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</si>
  <si>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</si>
  <si>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</si>
  <si>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</si>
  <si>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</si>
  <si>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</si>
  <si>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</si>
  <si>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</si>
  <si>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</si>
  <si>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</si>
  <si>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</si>
  <si>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</si>
  <si>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</si>
  <si>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</si>
  <si>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</si>
  <si>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</si>
  <si>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</si>
  <si>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</si>
  <si>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</si>
  <si>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</si>
  <si>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</si>
  <si>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</si>
  <si>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</si>
  <si>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</si>
  <si>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</si>
  <si>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</si>
  <si>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</si>
  <si>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</si>
  <si>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</si>
  <si>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</si>
  <si>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</si>
  <si>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</si>
  <si>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</si>
  <si>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</si>
  <si>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</si>
  <si>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</si>
  <si>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</si>
  <si>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</si>
  <si>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</si>
  <si>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</si>
  <si>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</si>
  <si>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</si>
  <si>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</si>
  <si>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</si>
  <si>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</si>
  <si>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</si>
  <si>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</si>
  <si>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</si>
  <si>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</si>
  <si>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</si>
  <si>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</si>
  <si>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</si>
  <si>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</si>
  <si>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</si>
  <si>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</si>
  <si>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</si>
  <si>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</si>
  <si>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</si>
  <si>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</si>
  <si>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</si>
  <si>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</si>
  <si>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</si>
  <si>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</si>
  <si>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</si>
  <si>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</si>
  <si>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</si>
  <si>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</si>
  <si>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</si>
  <si>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</si>
  <si>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</si>
  <si>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</si>
  <si>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</si>
  <si>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</si>
  <si>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</si>
  <si>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</si>
  <si>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</si>
  <si>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</si>
  <si>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</si>
  <si>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</si>
  <si>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</si>
  <si>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</si>
  <si>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</si>
  <si>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</si>
  <si>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</si>
  <si>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</si>
  <si>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</si>
  <si>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</si>
  <si>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</si>
  <si>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</si>
  <si>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</si>
  <si>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</si>
  <si>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</si>
  <si>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</si>
  <si>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</si>
  <si>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</si>
  <si>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</si>
  <si>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</si>
  <si>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</si>
  <si>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</si>
  <si>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</si>
  <si>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</si>
  <si>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</si>
  <si>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</si>
  <si>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</si>
  <si>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</si>
  <si>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</si>
  <si>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</si>
  <si>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</si>
  <si>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</si>
  <si>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</si>
  <si>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</si>
  <si>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</si>
  <si>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</si>
  <si>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</si>
  <si>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</si>
  <si>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</si>
  <si>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</si>
  <si>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</si>
  <si>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</si>
  <si>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</si>
  <si>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</si>
  <si>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</si>
  <si>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</si>
  <si>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</si>
  <si>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</si>
  <si>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</si>
  <si>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</si>
  <si>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</si>
  <si>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</si>
  <si>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</si>
  <si>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</si>
  <si>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</si>
  <si>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</si>
  <si>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</si>
  <si>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</si>
  <si>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</si>
  <si>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</si>
  <si>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</si>
  <si>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</si>
  <si>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</si>
  <si>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</si>
  <si>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</si>
  <si>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</si>
  <si>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</si>
  <si>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</si>
  <si>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</si>
  <si>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</si>
  <si>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</si>
  <si>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</si>
  <si>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</si>
  <si>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</si>
  <si>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</si>
  <si>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</si>
  <si>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</si>
  <si>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</si>
  <si>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</si>
  <si>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</si>
  <si>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</si>
  <si>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</si>
  <si>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</si>
  <si>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</si>
  <si>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</si>
  <si>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</si>
  <si>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</si>
  <si>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</si>
  <si>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</si>
  <si>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</si>
  <si>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</si>
  <si>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</si>
  <si>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</si>
  <si>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</si>
  <si>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</si>
  <si>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</si>
  <si>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</si>
  <si>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</si>
  <si>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</si>
  <si>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</si>
  <si>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</si>
  <si>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</si>
  <si>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</si>
  <si>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</si>
  <si>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</si>
  <si>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</si>
  <si>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</si>
  <si>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</si>
  <si>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</si>
  <si>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</si>
  <si>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</si>
  <si>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</si>
  <si>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</si>
  <si>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</si>
  <si>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</si>
  <si>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</si>
  <si>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</si>
  <si>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</si>
  <si>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</si>
  <si>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</si>
  <si>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</si>
  <si>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</si>
  <si>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</si>
  <si>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</si>
  <si>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</si>
  <si>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</si>
  <si>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</si>
  <si>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</si>
  <si>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</si>
  <si>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</si>
  <si>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</si>
  <si>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</si>
  <si>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</si>
  <si>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</si>
  <si>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</si>
  <si>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</si>
  <si>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</si>
  <si>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</si>
  <si>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</si>
  <si>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</si>
  <si>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</si>
  <si>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</si>
  <si>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</si>
  <si>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</si>
  <si>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</si>
  <si>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</si>
  <si>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</si>
  <si>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</si>
  <si>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</si>
  <si>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</si>
  <si>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</si>
  <si>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</si>
  <si>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</si>
  <si>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</si>
  <si>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</si>
  <si>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</si>
  <si>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</si>
  <si>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</si>
  <si>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</si>
  <si>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</si>
  <si>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</si>
  <si>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</si>
  <si>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</si>
  <si>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</si>
  <si>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</si>
  <si>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</si>
  <si>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</si>
  <si>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</si>
  <si>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</si>
  <si>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</si>
  <si>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</si>
  <si>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</si>
  <si>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</si>
  <si>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</si>
  <si>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</si>
  <si>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</si>
  <si>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</si>
  <si>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</si>
  <si>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</si>
  <si>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</si>
  <si>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</si>
  <si>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</si>
  <si>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</si>
  <si>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</si>
  <si>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</si>
  <si>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</si>
  <si>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</si>
  <si>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</si>
  <si>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</si>
  <si>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</si>
  <si>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</si>
  <si>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</si>
  <si>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</si>
  <si>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</si>
  <si>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</si>
  <si>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</si>
  <si>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</si>
  <si>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</si>
  <si>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</si>
  <si>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</si>
  <si>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</si>
  <si>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</si>
  <si>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</si>
  <si>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</si>
  <si>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</si>
  <si>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</si>
  <si>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</si>
  <si>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</si>
  <si>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</si>
  <si>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</si>
  <si>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</si>
  <si>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</si>
  <si>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</si>
  <si>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</si>
  <si>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</si>
  <si>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</si>
  <si>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</si>
  <si>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</si>
  <si>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</si>
  <si>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</si>
  <si>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</si>
  <si>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</si>
  <si>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</si>
  <si>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</si>
  <si>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</si>
  <si>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</si>
  <si>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</si>
  <si>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</si>
  <si>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</si>
  <si>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</si>
  <si>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</si>
  <si>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</si>
  <si>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</si>
  <si>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</si>
  <si>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</si>
  <si>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</si>
  <si>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</si>
  <si>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</si>
  <si>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</si>
  <si>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</si>
  <si>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</si>
  <si>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</si>
  <si>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</si>
  <si>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</si>
  <si>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</si>
  <si>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</si>
  <si>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</si>
  <si>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</si>
  <si>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</si>
  <si>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</si>
  <si>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</si>
  <si>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</si>
  <si>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</si>
  <si>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</si>
  <si>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</si>
  <si>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</si>
  <si>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</si>
  <si>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</si>
  <si>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</si>
  <si>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</si>
  <si>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</si>
  <si>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</si>
  <si>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</si>
  <si>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</si>
  <si>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</si>
  <si>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</si>
  <si>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</si>
  <si>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</si>
  <si>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</si>
  <si>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</si>
  <si>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</si>
  <si>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</si>
  <si>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</si>
  <si>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</si>
  <si>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</si>
  <si>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</si>
  <si>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</si>
  <si>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</si>
  <si>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</si>
  <si>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</si>
  <si>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</si>
  <si>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</si>
  <si>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</si>
  <si>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</si>
  <si>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</si>
  <si>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</si>
  <si>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</si>
  <si>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</si>
  <si>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</si>
  <si>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</si>
  <si>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</si>
  <si>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</si>
  <si>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</si>
  <si>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</si>
  <si>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</si>
  <si>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</si>
  <si>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</si>
  <si>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</si>
  <si>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</si>
  <si>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</si>
  <si>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</si>
  <si>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</si>
  <si>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</si>
  <si>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</si>
  <si>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</si>
  <si>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</si>
  <si>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</si>
  <si>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</si>
  <si>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</si>
  <si>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</si>
  <si>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</si>
  <si>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</si>
  <si>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</si>
  <si>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</si>
  <si>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</si>
  <si>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</si>
  <si>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</si>
  <si>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</si>
  <si>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</si>
  <si>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</si>
  <si>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</si>
  <si>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</si>
  <si>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</si>
  <si>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</si>
  <si>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</si>
  <si>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</si>
  <si>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</si>
  <si>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</si>
  <si>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</si>
  <si>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</si>
  <si>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</si>
  <si>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</si>
  <si>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</si>
  <si>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</si>
  <si>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</si>
  <si>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</si>
  <si>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</si>
  <si>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</si>
  <si>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</si>
  <si>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</si>
  <si>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</si>
  <si>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</si>
  <si>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</si>
  <si>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</si>
  <si>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</si>
  <si>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</si>
  <si>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</si>
  <si>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</si>
  <si>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</si>
  <si>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</si>
  <si>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</si>
  <si>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</si>
  <si>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</si>
  <si>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</si>
  <si>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</si>
  <si>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</si>
  <si>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</si>
  <si>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</si>
  <si>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</si>
  <si>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</si>
  <si>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</si>
  <si>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</si>
  <si>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</si>
  <si>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</si>
  <si>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</si>
  <si>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</si>
  <si>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</si>
  <si>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</si>
  <si>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</si>
  <si>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</si>
  <si>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</si>
  <si>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</si>
  <si>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</si>
  <si>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</si>
  <si>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</si>
  <si>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</si>
  <si>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</si>
  <si>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</si>
  <si>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</si>
  <si>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</si>
  <si>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</si>
  <si>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</si>
  <si>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</si>
  <si>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</si>
  <si>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</si>
  <si>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</si>
  <si>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</si>
  <si>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</si>
  <si>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</si>
  <si>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</si>
  <si>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</si>
  <si>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</si>
  <si>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</si>
  <si>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</si>
  <si>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</si>
  <si>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</si>
  <si>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</si>
  <si>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</si>
  <si>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</si>
  <si>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</si>
  <si>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</si>
  <si>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</si>
  <si>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</si>
  <si>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</si>
  <si>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</si>
  <si>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</si>
  <si>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</si>
  <si>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</si>
  <si>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</si>
  <si>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</si>
  <si>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</si>
  <si>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</si>
  <si>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</si>
  <si>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</si>
  <si>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</si>
  <si>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</si>
  <si>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</si>
  <si>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</si>
  <si>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</si>
  <si>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</si>
  <si>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</si>
  <si>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</si>
  <si>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</si>
  <si>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</si>
  <si>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</si>
  <si>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</si>
  <si>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</si>
  <si>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</si>
  <si>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</si>
  <si>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</si>
  <si>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</si>
  <si>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</si>
  <si>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</si>
  <si>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</si>
  <si>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</si>
  <si>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</si>
  <si>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</si>
  <si>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</si>
  <si>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</si>
  <si>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</si>
  <si>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</si>
  <si>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</si>
  <si>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</si>
  <si>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</si>
  <si>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</si>
  <si>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</si>
  <si>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</si>
  <si>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</si>
  <si>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</si>
  <si>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</si>
  <si>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</si>
  <si>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</si>
  <si>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</si>
  <si>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</si>
  <si>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</si>
  <si>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</si>
  <si>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</si>
  <si>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</si>
  <si>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</si>
  <si>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</si>
  <si>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</si>
  <si>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</si>
  <si>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</si>
  <si>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</si>
  <si>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</si>
  <si>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</si>
  <si>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</si>
  <si>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</si>
  <si>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</si>
  <si>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</si>
  <si>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</si>
  <si>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</si>
  <si>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</si>
  <si>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</si>
  <si>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</si>
  <si>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</si>
  <si>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</si>
  <si>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</si>
  <si>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</si>
  <si>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</si>
  <si>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</si>
  <si>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</si>
  <si>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</si>
  <si>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</si>
  <si>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</si>
  <si>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</si>
  <si>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</si>
  <si>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</si>
  <si>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</si>
  <si>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</si>
  <si>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</si>
  <si>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</si>
  <si>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</si>
  <si>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</si>
  <si>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</si>
  <si>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</si>
  <si>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</si>
  <si>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</si>
  <si>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</si>
  <si>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</si>
  <si>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</si>
  <si>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</si>
  <si>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</si>
  <si>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</si>
  <si>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</si>
  <si>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</si>
  <si>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</si>
  <si>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</si>
  <si>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</si>
  <si>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</si>
  <si>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</si>
  <si>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</si>
  <si>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</si>
  <si>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</si>
  <si>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</si>
  <si>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</si>
  <si>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</si>
  <si>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</si>
  <si>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</si>
  <si>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</si>
  <si>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</si>
  <si>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</si>
  <si>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</si>
  <si>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</si>
  <si>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</si>
  <si>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</si>
  <si>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</si>
  <si>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</si>
  <si>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</si>
  <si>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</si>
  <si>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</si>
  <si>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</si>
  <si>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</si>
  <si>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</si>
  <si>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</si>
  <si>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</si>
  <si>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</si>
  <si>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</si>
  <si>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</si>
  <si>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</si>
  <si>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</si>
  <si>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</si>
  <si>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</si>
  <si>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</si>
  <si>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</si>
  <si>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</si>
  <si>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</si>
  <si>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</si>
  <si>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</si>
  <si>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</si>
  <si>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</si>
  <si>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</si>
  <si>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</si>
  <si>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</si>
  <si>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</si>
  <si>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</si>
  <si>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</si>
  <si>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</si>
  <si>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</si>
  <si>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</si>
  <si>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</si>
  <si>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</si>
  <si>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</si>
  <si>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</si>
  <si>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</si>
  <si>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</si>
  <si>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</si>
  <si>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</si>
  <si>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</si>
  <si>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</si>
  <si>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</si>
  <si>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</si>
  <si>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</si>
  <si>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</si>
  <si>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</si>
  <si>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</si>
  <si>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</si>
  <si>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</si>
  <si>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</si>
  <si>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</si>
  <si>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</si>
  <si>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</si>
  <si>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</si>
  <si>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</si>
  <si>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</si>
  <si>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</si>
  <si>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</si>
  <si>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</si>
  <si>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</si>
  <si>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</si>
  <si>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</si>
  <si>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</si>
  <si>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</si>
  <si>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</si>
  <si>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</si>
  <si>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</si>
  <si>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</si>
  <si>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</si>
  <si>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</si>
  <si>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</si>
  <si>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</si>
  <si>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</si>
  <si>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</si>
  <si>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</si>
  <si>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</si>
  <si>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</si>
  <si>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</si>
  <si>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</si>
  <si>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</si>
  <si>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</si>
  <si>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</si>
  <si>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</si>
  <si>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</si>
  <si>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</si>
  <si>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</si>
  <si>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</si>
  <si>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</si>
  <si>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</si>
  <si>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</si>
  <si>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</si>
  <si>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</si>
  <si>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</si>
  <si>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</si>
  <si>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</si>
  <si>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</si>
  <si>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</si>
  <si>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</si>
  <si>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</si>
  <si>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</si>
  <si>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</si>
  <si>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</si>
  <si>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</si>
  <si>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</si>
  <si>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</si>
  <si>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</si>
  <si>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</si>
  <si>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</si>
  <si>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</si>
  <si>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</si>
  <si>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</si>
  <si>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</si>
  <si>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</si>
  <si>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</si>
  <si>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</si>
  <si>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</si>
  <si>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</si>
  <si>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</si>
  <si>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</si>
  <si>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</si>
  <si>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</si>
  <si>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</si>
  <si>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</si>
  <si>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</si>
  <si>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</si>
  <si>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</si>
  <si>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</si>
  <si>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</si>
  <si>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</si>
  <si>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</si>
  <si>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</si>
  <si>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</si>
  <si>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</si>
  <si>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</si>
  <si>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</si>
  <si>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</si>
  <si>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</si>
  <si>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</si>
  <si>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</si>
  <si>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</si>
  <si>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</si>
  <si>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</si>
  <si>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</si>
  <si>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</si>
  <si>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</si>
  <si>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</si>
  <si>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</si>
  <si>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</si>
  <si>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</si>
  <si>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</si>
  <si>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</si>
  <si>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</si>
  <si>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</si>
  <si>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</si>
  <si>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</si>
  <si>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</si>
  <si>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</si>
  <si>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</si>
  <si>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</si>
  <si>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</si>
  <si>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</si>
  <si>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</si>
  <si>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</si>
  <si>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</si>
  <si>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</si>
  <si>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</si>
  <si>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</si>
  <si>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</si>
  <si>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</si>
  <si>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</si>
  <si>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</si>
  <si>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</si>
  <si>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</si>
  <si>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</si>
  <si>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</si>
  <si>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</si>
  <si>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</si>
  <si>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</si>
  <si>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</si>
  <si>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</si>
  <si>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</si>
  <si>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</si>
  <si>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</si>
  <si>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</si>
  <si>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</si>
  <si>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</si>
  <si>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</si>
  <si>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</si>
  <si>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</si>
  <si>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</si>
  <si>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</si>
  <si>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</si>
  <si>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</si>
  <si>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</si>
  <si>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</si>
  <si>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</si>
  <si>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</si>
  <si>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</si>
  <si>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</si>
  <si>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</si>
  <si>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</si>
  <si>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</si>
  <si>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</si>
  <si>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</si>
  <si>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</si>
  <si>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</si>
  <si>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</si>
  <si>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</si>
  <si>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</si>
  <si>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</si>
  <si>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</si>
  <si>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</si>
  <si>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</si>
  <si>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</si>
  <si>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</si>
  <si>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</si>
  <si>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</si>
  <si>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</si>
  <si>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</si>
  <si>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</si>
  <si>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</si>
  <si>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</si>
  <si>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</si>
  <si>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</si>
  <si>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</si>
  <si>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</si>
  <si>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</si>
  <si>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</si>
  <si>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</si>
  <si>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</si>
  <si>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</si>
  <si>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</si>
  <si>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</si>
  <si>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</si>
  <si>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</si>
  <si>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</si>
  <si>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</si>
  <si>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</si>
  <si>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</si>
  <si>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</si>
  <si>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</si>
  <si>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</si>
  <si>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</si>
  <si>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</si>
  <si>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</si>
  <si>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</si>
  <si>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</si>
  <si>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</si>
  <si>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</si>
  <si>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</si>
  <si>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</si>
  <si>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</si>
  <si>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</si>
  <si>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</si>
  <si>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</si>
  <si>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</si>
  <si>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</si>
  <si>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</si>
  <si>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</si>
  <si>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</si>
  <si>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</si>
  <si>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</si>
  <si>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</si>
  <si>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</si>
  <si>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</si>
  <si>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</si>
  <si>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</si>
  <si>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</si>
  <si>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</si>
  <si>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</si>
  <si>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</si>
  <si>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</si>
  <si>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</si>
  <si>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</si>
  <si>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</si>
  <si>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</si>
  <si>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</si>
  <si>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</si>
  <si>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</si>
  <si>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</si>
  <si>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</si>
  <si>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</si>
  <si>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</si>
  <si>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</si>
  <si>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</si>
  <si>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</si>
  <si>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</si>
  <si>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</si>
  <si>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</si>
  <si>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</si>
  <si>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</si>
  <si>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</si>
  <si>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</si>
  <si>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</si>
  <si>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</si>
  <si>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</si>
  <si>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</si>
  <si>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</si>
  <si>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</si>
  <si>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</si>
  <si>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</si>
  <si>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</si>
  <si>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</si>
  <si>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</si>
  <si>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</si>
  <si>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</si>
  <si>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</si>
  <si>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</si>
  <si>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</si>
  <si>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</si>
  <si>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</si>
  <si>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</si>
  <si>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</si>
  <si>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</si>
  <si>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</si>
  <si>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</si>
  <si>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</si>
  <si>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</si>
  <si>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</si>
  <si>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</si>
  <si>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</si>
  <si>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</si>
  <si>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</si>
  <si>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</si>
  <si>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</si>
  <si>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</si>
  <si>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</si>
  <si>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</si>
  <si>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</si>
  <si>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</si>
  <si>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</si>
  <si>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</si>
  <si>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</si>
  <si>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</si>
  <si>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</si>
  <si>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</si>
  <si>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</si>
  <si>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</si>
  <si>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</si>
  <si>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</si>
  <si>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</si>
  <si>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</si>
  <si>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</si>
  <si>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</si>
  <si>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</si>
  <si>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</si>
  <si>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</si>
  <si>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</si>
  <si>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</si>
  <si>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</si>
  <si>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</si>
  <si>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</si>
  <si>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</si>
  <si>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</si>
  <si>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</si>
  <si>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</si>
  <si>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</si>
  <si>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</si>
  <si>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</si>
  <si>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</si>
  <si>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</si>
  <si>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</si>
  <si>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</si>
  <si>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</si>
  <si>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</si>
  <si>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</si>
  <si>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</si>
  <si>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</si>
  <si>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</si>
  <si>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</si>
  <si>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</si>
  <si>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</si>
  <si>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</si>
  <si>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</si>
  <si>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</si>
  <si>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</si>
  <si>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</si>
  <si>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</si>
  <si>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</si>
  <si>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</si>
  <si>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</si>
  <si>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</si>
  <si>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</si>
  <si>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</si>
  <si>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</si>
  <si>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</si>
  <si>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</si>
  <si>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</si>
  <si>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</si>
  <si>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</si>
  <si>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</si>
  <si>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</si>
  <si>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</si>
  <si>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</si>
  <si>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</si>
  <si>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</si>
  <si>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</si>
  <si>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</si>
  <si>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</si>
  <si>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</si>
  <si>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</si>
  <si>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</si>
  <si>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</si>
  <si>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</si>
  <si>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</si>
  <si>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</si>
  <si>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</si>
  <si>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</si>
  <si>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</si>
  <si>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</si>
  <si>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</si>
  <si>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</si>
  <si>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</si>
  <si>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</si>
  <si>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</si>
  <si>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</si>
  <si>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</si>
  <si>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</si>
  <si>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</si>
  <si>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</si>
  <si>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</si>
  <si>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</si>
  <si>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</si>
  <si>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</si>
  <si>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</si>
  <si>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</si>
  <si>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</si>
  <si>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</si>
  <si>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</si>
  <si>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</si>
  <si>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</si>
  <si>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</si>
  <si>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</si>
  <si>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</si>
  <si>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</si>
  <si>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</si>
  <si>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</si>
  <si>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</si>
  <si>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</si>
  <si>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</si>
  <si>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</si>
  <si>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</si>
  <si>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</si>
  <si>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</si>
  <si>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</si>
  <si>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</si>
  <si>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</si>
  <si>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</si>
  <si>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</si>
  <si>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</si>
  <si>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</si>
  <si>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</si>
  <si>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</si>
  <si>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</si>
  <si>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</si>
  <si>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</si>
  <si>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</si>
  <si>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</si>
  <si>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</si>
  <si>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</si>
  <si>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</si>
  <si>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</si>
  <si>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</si>
  <si>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</si>
  <si>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</si>
  <si>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</si>
  <si>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</si>
  <si>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</si>
  <si>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</si>
  <si>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</si>
  <si>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</si>
  <si>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</si>
  <si>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</si>
  <si>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</si>
  <si>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</si>
  <si>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</si>
  <si>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</si>
  <si>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</si>
  <si>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</si>
  <si>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</si>
  <si>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</si>
  <si>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</si>
  <si>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</si>
  <si>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</si>
  <si>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</si>
  <si>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</si>
  <si>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</si>
  <si>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</si>
  <si>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</si>
  <si>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</si>
  <si>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</si>
  <si>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</si>
  <si>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</si>
  <si>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</si>
  <si>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</si>
  <si>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</si>
  <si>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</si>
  <si>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</si>
  <si>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</si>
  <si>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</si>
  <si>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</si>
  <si>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</si>
  <si>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</si>
  <si>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</si>
  <si>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</si>
  <si>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</si>
  <si>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</si>
  <si>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</si>
  <si>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</si>
  <si>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</si>
  <si>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</si>
  <si>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</si>
  <si>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</si>
  <si>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</si>
  <si>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</si>
  <si>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</si>
  <si>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</si>
  <si>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</si>
  <si>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</si>
  <si>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</si>
  <si>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</si>
  <si>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</si>
  <si>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</si>
  <si>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</si>
  <si>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</si>
  <si>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</si>
  <si>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</si>
  <si>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</si>
  <si>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</si>
  <si>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</si>
  <si>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</si>
  <si>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</si>
  <si>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</si>
  <si>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</si>
  <si>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</si>
  <si>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</si>
  <si>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</si>
  <si>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</si>
  <si>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</si>
  <si>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</si>
  <si>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</si>
  <si>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</si>
  <si>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</si>
  <si>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</si>
  <si>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</si>
  <si>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</si>
  <si>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</si>
  <si>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</si>
  <si>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</si>
  <si>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</si>
  <si>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</si>
  <si>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</si>
  <si>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</si>
  <si>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</si>
  <si>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</si>
  <si>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</si>
  <si>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</si>
  <si>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</si>
  <si>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</si>
  <si>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</si>
  <si>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</si>
  <si>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</si>
  <si>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</si>
  <si>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</si>
  <si>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</si>
  <si>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</si>
  <si>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</si>
  <si>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</si>
  <si>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</si>
  <si>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</si>
  <si>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</si>
  <si>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</si>
  <si>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</si>
  <si>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</si>
  <si>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</si>
  <si>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</si>
  <si>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</si>
  <si>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</si>
  <si>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</si>
  <si>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</si>
  <si>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</si>
  <si>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</si>
  <si>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</si>
  <si>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</si>
  <si>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</si>
  <si>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</si>
  <si>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</si>
  <si>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</si>
  <si>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</si>
  <si>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</si>
  <si>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</si>
  <si>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</si>
  <si>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</si>
  <si>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</si>
  <si>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</si>
  <si>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</si>
  <si>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</si>
  <si>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</si>
  <si>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</si>
  <si>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</si>
  <si>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</si>
  <si>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</si>
  <si>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</si>
  <si>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</si>
  <si>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</si>
  <si>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</si>
  <si>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</si>
  <si>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</si>
  <si>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</si>
  <si>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</si>
  <si>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</si>
  <si>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</si>
  <si>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</si>
  <si>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</si>
  <si>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</si>
  <si>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</si>
  <si>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</si>
  <si>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</si>
  <si>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</si>
  <si>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</si>
  <si>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</si>
  <si>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</si>
  <si>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</si>
  <si>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</si>
  <si>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</si>
  <si>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</si>
  <si>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</si>
  <si>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</si>
  <si>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</si>
  <si>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</si>
  <si>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</si>
  <si>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</si>
  <si>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</si>
  <si>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</si>
  <si>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</si>
  <si>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</si>
  <si>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</si>
  <si>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</si>
  <si>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</si>
  <si>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</si>
  <si>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</si>
  <si>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</si>
  <si>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</si>
  <si>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</si>
  <si>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</si>
  <si>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</si>
  <si>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</si>
  <si>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</si>
  <si>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</si>
  <si>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</si>
  <si>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</si>
  <si>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</si>
  <si>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</si>
  <si>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</si>
  <si>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</si>
  <si>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</si>
  <si>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</si>
  <si>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</si>
  <si>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</si>
  <si>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</si>
  <si>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</si>
  <si>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</si>
  <si>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</si>
  <si>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</si>
  <si>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</si>
  <si>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</si>
  <si>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</si>
  <si>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</si>
  <si>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</si>
  <si>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</si>
  <si>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</si>
  <si>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</si>
  <si>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</si>
  <si>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</si>
  <si>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</si>
  <si>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</si>
  <si>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</si>
  <si>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</si>
  <si>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</si>
  <si>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</si>
  <si>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</si>
  <si>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</si>
  <si>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</si>
  <si>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</si>
  <si>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</si>
  <si>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</si>
  <si>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</si>
  <si>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</si>
  <si>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</si>
  <si>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</si>
  <si>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</si>
  <si>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</si>
  <si>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</si>
  <si>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</si>
  <si>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</si>
  <si>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</si>
  <si>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</si>
  <si>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</si>
  <si>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</si>
  <si>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</si>
  <si>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</si>
  <si>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</si>
  <si>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</si>
  <si>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</si>
  <si>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</si>
  <si>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</si>
  <si>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</si>
  <si>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</si>
  <si>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</si>
  <si>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</si>
  <si>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</si>
  <si>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</si>
  <si>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</si>
  <si>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</si>
  <si>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</si>
  <si>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</si>
  <si>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</si>
  <si>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</si>
  <si>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</si>
  <si>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</si>
  <si>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</si>
  <si>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</si>
  <si>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</si>
  <si>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</si>
  <si>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</si>
  <si>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</si>
  <si>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</si>
  <si>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</si>
  <si>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</si>
  <si>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</si>
  <si>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</si>
  <si>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</si>
  <si>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</si>
  <si>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</si>
  <si>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</si>
  <si>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</si>
  <si>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</si>
  <si>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</si>
  <si>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</si>
  <si>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</si>
  <si>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</si>
  <si>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</si>
  <si>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</si>
  <si>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</si>
  <si>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</si>
  <si>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</si>
  <si>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</si>
  <si>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</si>
  <si>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</si>
  <si>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</si>
  <si>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</si>
  <si>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</si>
  <si>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</si>
  <si>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</si>
  <si>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</si>
  <si>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</si>
  <si>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</si>
  <si>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</si>
  <si>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</si>
  <si>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</si>
  <si>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</si>
  <si>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</si>
  <si>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</si>
  <si>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</si>
  <si>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</si>
  <si>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</si>
  <si>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</si>
  <si>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</si>
  <si>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</si>
  <si>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</si>
  <si>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</si>
  <si>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</si>
  <si>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</si>
  <si>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</si>
  <si>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</si>
  <si>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</si>
  <si>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</si>
  <si>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</si>
  <si>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</si>
  <si>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</si>
  <si>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</si>
  <si>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</si>
  <si>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</si>
  <si>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</si>
  <si>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</si>
  <si>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</si>
  <si>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</si>
  <si>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</si>
  <si>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</si>
  <si>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</si>
  <si>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</si>
  <si>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</si>
  <si>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</si>
  <si>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</si>
  <si>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</si>
  <si>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</si>
  <si>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</si>
  <si>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</si>
  <si>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</si>
  <si>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</si>
  <si>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</si>
  <si>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</si>
  <si>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</si>
  <si>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</si>
  <si>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</si>
  <si>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</si>
  <si>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</si>
  <si>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</si>
  <si>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</si>
  <si>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</si>
  <si>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</si>
  <si>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</si>
  <si>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</si>
  <si>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</si>
  <si>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</si>
  <si>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</si>
  <si>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</si>
  <si>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</si>
  <si>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</si>
  <si>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</si>
  <si>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</si>
  <si>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</si>
  <si>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</si>
  <si>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</si>
  <si>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</si>
  <si>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</si>
  <si>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</si>
  <si>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</si>
  <si>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</si>
  <si>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</si>
  <si>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</si>
  <si>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</si>
  <si>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</si>
  <si>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</si>
  <si>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</si>
  <si>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</si>
  <si>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</si>
  <si>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</si>
  <si>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</si>
  <si>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</si>
  <si>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</si>
  <si>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</si>
  <si>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</si>
  <si>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</si>
  <si>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</si>
  <si>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</si>
  <si>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</si>
  <si>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</si>
  <si>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</si>
  <si>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</si>
  <si>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</si>
  <si>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</si>
  <si>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</si>
  <si>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</si>
  <si>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</si>
  <si>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</si>
  <si>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</si>
  <si>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</si>
  <si>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</si>
  <si>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</si>
  <si>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</si>
  <si>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</si>
  <si>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</si>
  <si>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</si>
  <si>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</si>
  <si>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</si>
  <si>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</si>
  <si>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</si>
  <si>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</si>
  <si>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</si>
  <si>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</si>
  <si>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</si>
  <si>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</si>
  <si>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</si>
  <si>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</si>
  <si>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</si>
  <si>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</si>
  <si>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</si>
  <si>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</si>
  <si>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</si>
  <si>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</si>
  <si>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</si>
  <si>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</si>
  <si>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</si>
  <si>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</si>
  <si>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</si>
  <si>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</si>
  <si>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</si>
  <si>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</si>
  <si>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</si>
  <si>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</si>
  <si>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</si>
  <si>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</si>
  <si>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</si>
  <si>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</si>
  <si>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</si>
  <si>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</si>
  <si>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</si>
  <si>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</si>
  <si>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</si>
  <si>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</si>
  <si>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</si>
  <si>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</si>
  <si>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</si>
  <si>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</si>
  <si>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</si>
  <si>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</si>
  <si>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</si>
  <si>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</si>
  <si>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</si>
  <si>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</si>
  <si>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</si>
  <si>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</si>
  <si>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</si>
  <si>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</si>
  <si>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</si>
  <si>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</si>
  <si>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</si>
  <si>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</si>
  <si>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</si>
  <si>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</si>
  <si>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</si>
  <si>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</si>
  <si>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</si>
  <si>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</si>
  <si>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</si>
  <si>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</si>
  <si>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</si>
  <si>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</si>
  <si>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</si>
  <si>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</si>
  <si>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</si>
  <si>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</si>
  <si>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</si>
  <si>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</si>
  <si>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</si>
  <si>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</si>
  <si>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</si>
  <si>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</si>
  <si>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</si>
  <si>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</si>
  <si>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</si>
  <si>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</si>
  <si>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</si>
  <si>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</si>
  <si>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</si>
  <si>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</si>
  <si>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</si>
  <si>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</si>
  <si>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</si>
  <si>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</si>
  <si>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</si>
  <si>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</si>
  <si>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</si>
  <si>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</si>
  <si>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</si>
  <si>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</si>
  <si>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</si>
  <si>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</si>
  <si>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</si>
  <si>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</si>
  <si>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</si>
  <si>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</si>
  <si>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</si>
  <si>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</si>
  <si>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</si>
  <si>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</si>
  <si>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</si>
  <si>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</si>
  <si>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</si>
  <si>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</si>
  <si>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</si>
  <si>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</si>
  <si>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</si>
  <si>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</si>
  <si>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</si>
  <si>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</si>
  <si>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</si>
  <si>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</si>
  <si>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</si>
  <si>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</si>
  <si>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</si>
  <si>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</si>
  <si>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</si>
  <si>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</si>
  <si>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</si>
  <si>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</si>
  <si>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</si>
  <si>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</si>
  <si>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</si>
  <si>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</si>
  <si>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</si>
  <si>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</si>
  <si>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</si>
  <si>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</si>
  <si>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</si>
  <si>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</si>
  <si>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</si>
  <si>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</si>
  <si>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</si>
  <si>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</si>
  <si>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</si>
  <si>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</si>
  <si>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</si>
  <si>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</si>
  <si>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</si>
  <si>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</si>
  <si>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</si>
  <si>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</si>
  <si>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</si>
  <si>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</si>
  <si>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</si>
  <si>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</si>
  <si>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</si>
  <si>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</si>
  <si>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</si>
  <si>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</si>
  <si>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</si>
  <si>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</si>
  <si>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</si>
  <si>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</si>
  <si>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</si>
  <si>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</si>
  <si>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</si>
  <si>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</si>
  <si>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</si>
  <si>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</si>
  <si>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</si>
  <si>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</si>
  <si>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</si>
  <si>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</si>
  <si>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</si>
  <si>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</si>
  <si>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</si>
  <si>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</si>
  <si>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</si>
  <si>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</si>
  <si>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</si>
  <si>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</si>
  <si>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</si>
  <si>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</si>
  <si>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</si>
  <si>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</si>
  <si>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</si>
  <si>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</si>
  <si>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</si>
  <si>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</si>
  <si>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</si>
  <si>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</si>
  <si>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</si>
  <si>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</si>
  <si>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</si>
  <si>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</si>
  <si>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</si>
  <si>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</si>
  <si>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</si>
  <si>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</si>
  <si>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</si>
  <si>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</si>
  <si>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</si>
  <si>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</si>
  <si>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</si>
  <si>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</si>
  <si>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</si>
  <si>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</si>
  <si>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</si>
  <si>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</si>
  <si>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</si>
  <si>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</si>
  <si>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</si>
  <si>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</si>
  <si>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</si>
  <si>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</si>
  <si>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</si>
  <si>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</si>
  <si>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</si>
  <si>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</si>
  <si>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</si>
  <si>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</si>
  <si>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</si>
  <si>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</si>
  <si>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</si>
  <si>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</si>
  <si>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</si>
  <si>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</si>
  <si>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</si>
  <si>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</si>
  <si>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</si>
  <si>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</si>
  <si>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</si>
  <si>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</si>
  <si>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</si>
  <si>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</si>
  <si>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</si>
  <si>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</si>
  <si>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</si>
  <si>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</si>
  <si>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</si>
  <si>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</si>
  <si>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</si>
  <si>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</si>
  <si>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</si>
  <si>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</si>
  <si>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</si>
  <si>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</si>
  <si>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</si>
  <si>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</si>
  <si>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</si>
  <si>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</si>
  <si>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</si>
  <si>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</si>
  <si>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</si>
  <si>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</si>
  <si>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</si>
  <si>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</si>
  <si>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</si>
  <si>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</si>
  <si>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</si>
  <si>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</si>
  <si>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</si>
  <si>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</si>
  <si>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</si>
  <si>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</si>
  <si>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</si>
  <si>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</si>
  <si>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</si>
  <si>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</si>
  <si>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</si>
  <si>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</si>
  <si>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</si>
  <si>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</si>
  <si>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</si>
  <si>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</si>
  <si>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</si>
  <si>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</si>
  <si>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</si>
  <si>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</si>
  <si>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</si>
  <si>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</si>
  <si>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</si>
  <si>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</si>
  <si>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</si>
  <si>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</si>
  <si>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</si>
  <si>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</si>
  <si>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</si>
  <si>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</si>
  <si>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</si>
  <si>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</si>
  <si>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</si>
  <si>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</si>
  <si>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</si>
  <si>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</si>
  <si>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</si>
  <si>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</si>
  <si>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</si>
  <si>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</si>
  <si>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</si>
  <si>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</si>
  <si>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</si>
  <si>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</si>
  <si>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</si>
  <si>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</si>
  <si>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</si>
  <si>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</si>
  <si>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</si>
  <si>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</si>
  <si>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</si>
  <si>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</si>
  <si>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</si>
  <si>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</si>
  <si>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</si>
  <si>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</si>
  <si>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</si>
  <si>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</si>
  <si>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</si>
  <si>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</si>
  <si>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</si>
  <si>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</si>
  <si>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</si>
  <si>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</si>
  <si>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</si>
  <si>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</si>
  <si>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</si>
  <si>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</si>
  <si>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</si>
  <si>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</si>
  <si>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</si>
  <si>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</si>
  <si>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</si>
  <si>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</si>
  <si>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</si>
  <si>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</si>
  <si>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</si>
  <si>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</si>
  <si>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</si>
  <si>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</si>
  <si>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</si>
  <si>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</si>
  <si>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</si>
  <si>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</si>
  <si>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</si>
  <si>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</si>
  <si>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</si>
  <si>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</si>
  <si>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</si>
  <si>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</si>
  <si>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</si>
  <si>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</si>
  <si>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</si>
  <si>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</si>
  <si>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</si>
  <si>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</si>
  <si>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</si>
  <si>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</si>
  <si>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</si>
  <si>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</si>
  <si>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</si>
  <si>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</si>
  <si>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</si>
  <si>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</si>
  <si>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</si>
  <si>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</si>
  <si>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</si>
  <si>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</si>
  <si>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</si>
  <si>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</si>
  <si>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</si>
  <si>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</si>
  <si>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</si>
  <si>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</si>
  <si>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</si>
  <si>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</si>
  <si>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</si>
  <si>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</si>
  <si>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</si>
  <si>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</si>
  <si>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</si>
  <si>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</si>
  <si>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</si>
  <si>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</si>
  <si>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</si>
  <si>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</si>
  <si>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</si>
  <si>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</si>
  <si>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</si>
  <si>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</si>
  <si>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</si>
  <si>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</si>
  <si>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</si>
  <si>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</si>
  <si>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</si>
  <si>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</si>
  <si>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</si>
  <si>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</si>
  <si>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</si>
  <si>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</si>
  <si>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</si>
  <si>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</si>
  <si>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</si>
  <si>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</si>
  <si>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</si>
  <si>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</si>
  <si>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</si>
  <si>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</si>
  <si>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</si>
  <si>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</si>
  <si>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</si>
  <si>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</si>
  <si>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</si>
  <si>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</si>
  <si>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</si>
  <si>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</si>
  <si>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</si>
  <si>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</si>
  <si>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</si>
  <si>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</si>
  <si>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</si>
  <si>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</si>
  <si>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</si>
  <si>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</si>
  <si>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</si>
  <si>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</si>
  <si>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</si>
  <si>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</si>
  <si>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</si>
  <si>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</si>
  <si>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</si>
  <si>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</si>
  <si>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</si>
  <si>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</si>
  <si>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</si>
  <si>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</si>
  <si>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</si>
  <si>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</si>
  <si>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</si>
  <si>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</si>
  <si>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</si>
  <si>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</si>
  <si>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</si>
  <si>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</si>
  <si>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</si>
  <si>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</si>
  <si>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</si>
  <si>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</si>
  <si>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</si>
  <si>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</si>
  <si>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</si>
  <si>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</si>
  <si>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</si>
  <si>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</si>
  <si>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</si>
  <si>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</si>
  <si>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</si>
  <si>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</si>
  <si>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</si>
  <si>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</si>
  <si>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</si>
  <si>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</si>
  <si>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</si>
  <si>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</si>
  <si>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</si>
  <si>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</si>
  <si>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</si>
  <si>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</si>
  <si>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</si>
  <si>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</si>
  <si>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</si>
  <si>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</si>
  <si>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</si>
  <si>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</si>
  <si>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</si>
  <si>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</si>
  <si>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</si>
  <si>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</si>
  <si>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</si>
  <si>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</si>
  <si>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</si>
  <si>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</si>
  <si>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</si>
  <si>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</si>
  <si>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</si>
  <si>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</si>
  <si>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</si>
  <si>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</si>
  <si>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</si>
  <si>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</si>
  <si>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</si>
  <si>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</si>
  <si>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</si>
  <si>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</si>
  <si>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</si>
  <si>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</si>
  <si>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</si>
  <si>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</si>
  <si>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</si>
  <si>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</si>
  <si>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</si>
  <si>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</si>
  <si>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</si>
  <si>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</si>
  <si>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</si>
  <si>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</si>
  <si>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</si>
  <si>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</si>
  <si>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</si>
  <si>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</si>
  <si>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</si>
  <si>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</si>
  <si>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</si>
  <si>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</si>
  <si>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</si>
  <si>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</si>
  <si>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</si>
  <si>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</si>
  <si>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</si>
  <si>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</si>
  <si>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</si>
  <si>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</si>
  <si>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</si>
  <si>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</si>
  <si>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</si>
  <si>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</si>
  <si>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</si>
  <si>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</si>
  <si>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</si>
  <si>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</si>
  <si>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</si>
  <si>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</si>
  <si>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</si>
  <si>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</si>
  <si>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</si>
  <si>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</si>
  <si>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</si>
  <si>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</si>
  <si>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</si>
  <si>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</si>
  <si>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</si>
  <si>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</si>
  <si>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</si>
  <si>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</si>
  <si>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</si>
  <si>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</si>
  <si>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</si>
  <si>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</si>
  <si>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</si>
  <si>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</si>
  <si>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</si>
  <si>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</si>
  <si>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</si>
  <si>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</si>
  <si>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</si>
  <si>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</si>
  <si>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</si>
  <si>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</si>
  <si>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</si>
  <si>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</si>
  <si>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</si>
  <si>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</si>
  <si>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</si>
  <si>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</si>
  <si>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</si>
  <si>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</si>
  <si>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</si>
  <si>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</si>
  <si>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</si>
  <si>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</si>
  <si>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</si>
  <si>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</si>
  <si>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</si>
  <si>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</si>
  <si>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</si>
  <si>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</si>
  <si>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</si>
  <si>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</si>
  <si>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</si>
  <si>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</si>
  <si>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</si>
  <si>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</si>
  <si>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</si>
  <si>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</si>
  <si>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</si>
  <si>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</si>
  <si>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</si>
  <si>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</si>
  <si>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</si>
  <si>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</si>
  <si>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</si>
  <si>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</si>
  <si>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</si>
  <si>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</si>
  <si>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</si>
  <si>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</si>
  <si>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</si>
  <si>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</si>
  <si>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</si>
  <si>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</si>
  <si>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</si>
  <si>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</si>
  <si>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</si>
  <si>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</si>
  <si>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</si>
  <si>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</si>
  <si>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</si>
  <si>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</si>
  <si>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</si>
  <si>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</si>
  <si>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</si>
  <si>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</si>
  <si>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</si>
  <si>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</si>
  <si>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</si>
  <si>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</si>
  <si>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</si>
  <si>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</si>
  <si>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</si>
  <si>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</si>
  <si>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</si>
  <si>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</si>
  <si>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</si>
  <si>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</si>
  <si>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</si>
  <si>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</si>
  <si>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</si>
  <si>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</si>
  <si>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</si>
  <si>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</si>
  <si>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</si>
  <si>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</si>
  <si>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</si>
  <si>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</si>
  <si>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</si>
  <si>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</si>
  <si>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</si>
  <si>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</si>
  <si>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</si>
  <si>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</si>
  <si>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</si>
  <si>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</si>
  <si>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</si>
  <si>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</si>
  <si>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</si>
  <si>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</si>
  <si>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</si>
  <si>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</si>
  <si>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</si>
  <si>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</si>
  <si>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</si>
  <si>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</si>
  <si>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</si>
  <si>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</si>
  <si>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</si>
  <si>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</si>
  <si>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</si>
  <si>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</si>
  <si>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</si>
  <si>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</si>
  <si>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</si>
  <si>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</si>
  <si>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</si>
  <si>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</si>
  <si>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</si>
  <si>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</si>
  <si>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</si>
  <si>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</si>
  <si>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</si>
  <si>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</si>
  <si>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</si>
  <si>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</si>
  <si>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</si>
  <si>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</si>
  <si>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</si>
  <si>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</si>
  <si>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</si>
  <si>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</si>
  <si>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</si>
  <si>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</si>
  <si>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</si>
  <si>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</si>
  <si>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</si>
  <si>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</si>
  <si>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</si>
  <si>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</si>
  <si>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</si>
  <si>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</si>
  <si>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</si>
  <si>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</si>
  <si>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</si>
  <si>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</si>
  <si>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</si>
  <si>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</si>
  <si>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</si>
  <si>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</si>
  <si>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</si>
  <si>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</si>
  <si>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</si>
  <si>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</si>
  <si>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</si>
  <si>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</si>
  <si>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</si>
  <si>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</si>
  <si>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</si>
  <si>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</si>
  <si>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</si>
  <si>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</si>
  <si>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</si>
  <si>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</si>
  <si>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</si>
  <si>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</si>
  <si>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</si>
  <si>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</si>
  <si>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</si>
  <si>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</si>
  <si>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</si>
  <si>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</si>
  <si>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</si>
  <si>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</si>
  <si>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</si>
  <si>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</si>
  <si>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</si>
  <si>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</si>
  <si>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</si>
  <si>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</si>
  <si>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</si>
  <si>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</si>
  <si>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</si>
  <si>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</si>
  <si>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</si>
  <si>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</si>
  <si>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</si>
  <si>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</si>
  <si>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</si>
  <si>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</si>
  <si>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</si>
  <si>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</si>
  <si>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</si>
  <si>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</si>
  <si>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</si>
  <si>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</si>
  <si>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</si>
  <si>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</si>
  <si>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</si>
  <si>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</si>
  <si>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</si>
  <si>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</si>
  <si>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</si>
  <si>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</si>
  <si>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</si>
  <si>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</si>
  <si>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</si>
  <si>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</si>
  <si>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</si>
  <si>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</si>
  <si>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</si>
  <si>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</si>
  <si>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</si>
  <si>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</si>
  <si>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</si>
  <si>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</si>
  <si>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</si>
  <si>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</si>
  <si>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</si>
  <si>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</si>
  <si>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</si>
  <si>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</si>
  <si>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</si>
  <si>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</si>
  <si>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</si>
  <si>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</si>
  <si>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</si>
  <si>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</si>
  <si>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</si>
  <si>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</si>
  <si>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</si>
  <si>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</si>
  <si>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</si>
  <si>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</si>
  <si>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</si>
  <si>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</si>
  <si>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</si>
  <si>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</si>
  <si>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</si>
  <si>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</si>
  <si>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</si>
  <si>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</si>
  <si>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</si>
  <si>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</si>
  <si>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</si>
  <si>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</si>
  <si>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</si>
  <si>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</si>
  <si>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</si>
  <si>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</si>
  <si>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</si>
  <si>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</si>
  <si>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</si>
  <si>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</si>
  <si>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</si>
  <si>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</si>
  <si>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</si>
  <si>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</si>
  <si>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</si>
  <si>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</si>
  <si>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</si>
  <si>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</si>
  <si>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</si>
  <si>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</si>
  <si>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</si>
  <si>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</si>
  <si>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</si>
  <si>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</si>
  <si>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</si>
  <si>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</si>
  <si>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</si>
  <si>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</si>
  <si>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</si>
  <si>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</si>
  <si>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</si>
  <si>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</si>
  <si>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</si>
  <si>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</si>
  <si>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</si>
  <si>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</si>
  <si>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</si>
  <si>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</si>
  <si>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</si>
  <si>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</si>
  <si>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</si>
  <si>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</si>
  <si>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</si>
  <si>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</si>
  <si>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</si>
  <si>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</si>
  <si>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</si>
  <si>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</si>
  <si>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</si>
  <si>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</si>
  <si>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</si>
  <si>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</si>
  <si>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</si>
  <si>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</si>
  <si>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</si>
  <si>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</si>
  <si>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</si>
  <si>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</si>
  <si>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</si>
  <si>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</si>
  <si>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</si>
  <si>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</si>
  <si>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</si>
  <si>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</si>
  <si>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</si>
  <si>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</si>
  <si>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</si>
  <si>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</si>
  <si>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</si>
  <si>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</si>
  <si>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</si>
  <si>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</si>
  <si>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</si>
  <si>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</si>
  <si>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</si>
  <si>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</si>
  <si>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</si>
  <si>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</si>
  <si>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</si>
  <si>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</si>
  <si>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</si>
  <si>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</si>
  <si>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</si>
  <si>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</si>
  <si>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</si>
  <si>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</si>
  <si>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</si>
  <si>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</si>
  <si>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</si>
  <si>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</si>
  <si>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</si>
  <si>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</si>
  <si>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</si>
  <si>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</si>
  <si>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</si>
  <si>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</si>
  <si>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</si>
  <si>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</si>
  <si>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</si>
  <si>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</si>
  <si>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</si>
  <si>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</si>
  <si>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</si>
  <si>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</si>
  <si>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</si>
  <si>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</si>
  <si>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</si>
  <si>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</si>
  <si>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</si>
  <si>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</si>
  <si>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</si>
  <si>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</si>
  <si>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</si>
  <si>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</si>
  <si>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</si>
  <si>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</si>
  <si>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</si>
  <si>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</si>
  <si>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</si>
  <si>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</si>
  <si>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</si>
  <si>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</si>
  <si>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</si>
  <si>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</si>
  <si>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</si>
  <si>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</si>
  <si>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</si>
  <si>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</si>
  <si>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</si>
  <si>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</si>
  <si>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</si>
  <si>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</si>
  <si>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</si>
  <si>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</si>
  <si>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</si>
  <si>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</si>
  <si>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</si>
  <si>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</si>
  <si>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</si>
  <si>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</si>
  <si>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</si>
  <si>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</si>
  <si>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</si>
  <si>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</si>
  <si>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</si>
  <si>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</si>
  <si>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</si>
  <si>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</si>
  <si>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</si>
  <si>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</si>
  <si>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</si>
  <si>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</si>
  <si>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</si>
  <si>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</si>
  <si>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</si>
  <si>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</si>
  <si>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</si>
  <si>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</si>
  <si>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</si>
  <si>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</si>
  <si>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</si>
  <si>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</si>
  <si>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</si>
  <si>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</si>
  <si>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</si>
  <si>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</si>
  <si>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</si>
  <si>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</si>
  <si>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</si>
  <si>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</si>
  <si>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</si>
  <si>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</si>
  <si>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</si>
  <si>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</si>
  <si>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</si>
  <si>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</si>
  <si>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</si>
  <si>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</si>
  <si>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</si>
  <si>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</si>
  <si>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</si>
  <si>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</si>
  <si>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</si>
  <si>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</si>
  <si>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</si>
  <si>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</si>
  <si>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</si>
  <si>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</si>
  <si>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</si>
  <si>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</si>
  <si>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</si>
  <si>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</si>
  <si>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</si>
  <si>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</si>
  <si>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</si>
  <si>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</si>
  <si>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</si>
  <si>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</si>
  <si>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</si>
  <si>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</si>
  <si>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</si>
  <si>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</si>
  <si>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</si>
  <si>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</si>
  <si>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</si>
  <si>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</si>
  <si>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</si>
  <si>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</si>
  <si>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</si>
  <si>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</si>
  <si>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</si>
  <si>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</si>
  <si>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</si>
  <si>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</si>
  <si>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</si>
  <si>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</si>
  <si>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</si>
  <si>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</si>
  <si>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</si>
  <si>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</si>
  <si>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</si>
  <si>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</si>
  <si>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</si>
  <si>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</si>
  <si>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</si>
  <si>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</si>
  <si>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</si>
  <si>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</si>
  <si>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</si>
  <si>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</si>
  <si>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</si>
  <si>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</si>
  <si>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</si>
  <si>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</si>
  <si>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</si>
  <si>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</si>
  <si>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</si>
  <si>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</si>
  <si>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</si>
  <si>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</si>
  <si>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</si>
  <si>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</si>
  <si>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</si>
  <si>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</si>
  <si>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</si>
  <si>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</si>
  <si>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</si>
  <si>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</si>
  <si>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</si>
  <si>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</si>
  <si>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</si>
  <si>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</si>
  <si>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</si>
  <si>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</si>
  <si>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</si>
  <si>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</si>
  <si>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</si>
  <si>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</si>
  <si>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</si>
  <si>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</si>
  <si>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</si>
  <si>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</si>
  <si>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</si>
  <si>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</si>
  <si>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</si>
  <si>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</si>
  <si>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</si>
  <si>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</si>
  <si>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</si>
  <si>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</si>
  <si>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</si>
  <si>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</si>
  <si>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</si>
  <si>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</si>
  <si>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</si>
  <si>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</si>
  <si>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</si>
  <si>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</si>
  <si>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</si>
  <si>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</si>
  <si>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</si>
  <si>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</si>
  <si>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</si>
  <si>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</si>
  <si>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</si>
  <si>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</si>
  <si>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</si>
  <si>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</si>
  <si>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</si>
  <si>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</si>
  <si>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</si>
  <si>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</si>
  <si>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</si>
  <si>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</si>
  <si>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</si>
  <si>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</si>
  <si>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</si>
  <si>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</si>
  <si>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</si>
  <si>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</si>
  <si>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</si>
  <si>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</si>
  <si>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</si>
  <si>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</si>
  <si>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</si>
  <si>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</si>
  <si>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</si>
  <si>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</si>
  <si>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</si>
  <si>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</si>
  <si>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</si>
  <si>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</si>
  <si>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</si>
  <si>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</si>
  <si>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</si>
  <si>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</si>
  <si>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</si>
  <si>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</si>
  <si>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</si>
  <si>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</si>
  <si>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</si>
  <si>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</si>
  <si>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</si>
  <si>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</si>
  <si>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</si>
  <si>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</si>
  <si>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</si>
  <si>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</si>
  <si>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</si>
  <si>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</si>
  <si>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</si>
  <si>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</si>
  <si>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</si>
  <si>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</si>
  <si>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</si>
  <si>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</si>
  <si>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</si>
  <si>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</si>
  <si>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</si>
  <si>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</si>
  <si>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</si>
  <si>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</si>
  <si>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</si>
  <si>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</si>
  <si>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</si>
  <si>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</si>
  <si>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</si>
  <si>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</si>
  <si>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</si>
  <si>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</si>
  <si>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</si>
  <si>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</si>
  <si>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</si>
  <si>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</si>
  <si>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</si>
  <si>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</si>
  <si>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</si>
  <si>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</si>
  <si>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</si>
  <si>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</si>
  <si>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</si>
  <si>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</si>
  <si>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</si>
  <si>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</si>
  <si>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</si>
  <si>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</si>
  <si>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</si>
  <si>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</si>
  <si>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</si>
  <si>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</si>
  <si>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</si>
  <si>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</si>
  <si>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</si>
  <si>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</si>
  <si>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</si>
  <si>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</si>
  <si>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</si>
  <si>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</si>
  <si>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</si>
  <si>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</si>
  <si>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</si>
  <si>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</si>
  <si>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</si>
  <si>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</si>
  <si>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</si>
  <si>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</si>
  <si>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</si>
  <si>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</si>
  <si>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</si>
  <si>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</si>
  <si>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</si>
  <si>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</si>
  <si>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</si>
  <si>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</si>
  <si>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</si>
  <si>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</si>
  <si>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</si>
  <si>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</si>
  <si>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</si>
  <si>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</si>
  <si>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</si>
  <si>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</si>
  <si>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</si>
  <si>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</si>
  <si>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</si>
  <si>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</si>
  <si>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</si>
  <si>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</si>
  <si>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</si>
  <si>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</si>
  <si>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</si>
  <si>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</si>
  <si>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</si>
  <si>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</si>
  <si>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</si>
  <si>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</si>
  <si>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</si>
  <si>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</si>
  <si>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</si>
  <si>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</si>
  <si>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</si>
  <si>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</si>
  <si>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</si>
  <si>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</si>
  <si>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</si>
  <si>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</si>
  <si>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</si>
  <si>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</si>
  <si>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</si>
  <si>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</si>
  <si>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</si>
  <si>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</si>
  <si>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</si>
  <si>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</si>
  <si>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</si>
  <si>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</si>
  <si>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</si>
  <si>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</si>
  <si>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</si>
  <si>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</si>
  <si>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</si>
  <si>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</si>
  <si>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</si>
  <si>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</si>
  <si>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</si>
  <si>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</si>
  <si>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</si>
  <si>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</si>
  <si>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</si>
  <si>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</si>
  <si>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</si>
  <si>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</si>
  <si>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</si>
  <si>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</si>
  <si>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</si>
  <si>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</si>
  <si>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</si>
  <si>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</si>
  <si>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</si>
  <si>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</si>
  <si>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</si>
  <si>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</si>
  <si>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</si>
  <si>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</si>
  <si>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</si>
  <si>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</si>
  <si>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</si>
  <si>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</si>
  <si>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</si>
  <si>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</si>
  <si>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</si>
  <si>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</si>
  <si>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</si>
  <si>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</si>
  <si>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</si>
  <si>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</si>
  <si>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</si>
  <si>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</si>
  <si>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</si>
  <si>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</si>
  <si>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</si>
  <si>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</si>
  <si>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</si>
  <si>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</si>
  <si>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</si>
  <si>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</si>
  <si>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</si>
  <si>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</si>
  <si>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</si>
  <si>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</si>
  <si>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</si>
  <si>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</si>
  <si>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</si>
  <si>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</si>
  <si>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</si>
  <si>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</si>
  <si>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</si>
  <si>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</si>
  <si>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</si>
  <si>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</si>
  <si>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</si>
  <si>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</si>
  <si>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</si>
  <si>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</si>
  <si>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</si>
  <si>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</si>
  <si>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</si>
  <si>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</si>
  <si>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</si>
  <si>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</si>
  <si>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</si>
  <si>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</si>
  <si>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</si>
  <si>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</si>
  <si>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</si>
  <si>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</si>
  <si>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</si>
  <si>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</si>
  <si>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</si>
  <si>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</si>
  <si>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</si>
  <si>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</si>
  <si>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</si>
  <si>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</si>
  <si>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</si>
  <si>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</si>
  <si>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</si>
  <si>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</si>
  <si>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</si>
  <si>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</si>
  <si>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</si>
  <si>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</si>
  <si>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</si>
  <si>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</si>
  <si>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</si>
  <si>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</si>
  <si>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</si>
  <si>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</si>
  <si>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</si>
  <si>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</si>
  <si>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</si>
  <si>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</si>
  <si>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</si>
  <si>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</si>
  <si>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</si>
  <si>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</si>
  <si>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</si>
  <si>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</si>
  <si>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</si>
  <si>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</si>
  <si>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</si>
  <si>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</si>
  <si>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</si>
  <si>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</si>
  <si>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</si>
  <si>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</si>
  <si>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</si>
  <si>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</si>
  <si>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</si>
  <si>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</si>
  <si>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</si>
  <si>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</si>
  <si>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</si>
  <si>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</si>
  <si>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</si>
  <si>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</si>
  <si>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</si>
  <si>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</si>
  <si>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</si>
  <si>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</si>
  <si>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</si>
  <si>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</si>
  <si>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</si>
  <si>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</si>
  <si>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</si>
  <si>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</si>
  <si>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</si>
  <si>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</si>
  <si>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</si>
  <si>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</si>
  <si>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</si>
  <si>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</si>
  <si>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</si>
  <si>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</si>
  <si>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</si>
  <si>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</si>
  <si>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</si>
  <si>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</si>
  <si>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</si>
  <si>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</si>
  <si>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</si>
  <si>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</si>
  <si>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</si>
  <si>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</si>
  <si>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</si>
  <si>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</si>
  <si>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</si>
  <si>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</si>
  <si>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</si>
  <si>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</si>
  <si>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</si>
  <si>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</si>
  <si>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</si>
  <si>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</si>
  <si>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</si>
  <si>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</si>
  <si>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</si>
  <si>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</si>
  <si>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</si>
  <si>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</si>
  <si>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</si>
  <si>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</si>
  <si>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</si>
  <si>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</si>
  <si>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</si>
  <si>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</si>
  <si>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</si>
  <si>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</si>
  <si>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</si>
  <si>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</si>
  <si>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</si>
  <si>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</si>
  <si>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</si>
  <si>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</si>
  <si>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</si>
  <si>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</si>
  <si>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</si>
  <si>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</si>
  <si>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</si>
  <si>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</si>
  <si>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</si>
  <si>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</si>
  <si>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</si>
  <si>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</si>
  <si>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</si>
  <si>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</si>
  <si>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</si>
  <si>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</si>
  <si>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</si>
  <si>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</si>
  <si>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</si>
  <si>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</si>
  <si>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</si>
  <si>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</si>
  <si>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</si>
  <si>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</si>
  <si>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</si>
  <si>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</si>
  <si>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</si>
  <si>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</si>
  <si>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</si>
  <si>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</si>
  <si>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</si>
  <si>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</si>
  <si>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</si>
  <si>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</si>
  <si>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</si>
  <si>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</si>
  <si>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</si>
  <si>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</si>
  <si>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</si>
  <si>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</si>
  <si>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</si>
  <si>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</si>
  <si>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</si>
  <si>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</si>
  <si>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</si>
  <si>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</si>
  <si>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</si>
  <si>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</si>
  <si>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</si>
  <si>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</si>
  <si>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</si>
  <si>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</si>
  <si>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</si>
  <si>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</si>
  <si>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</si>
  <si>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</si>
  <si>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</si>
  <si>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</si>
  <si>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</si>
  <si>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</si>
  <si>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</si>
  <si>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</si>
  <si>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</si>
  <si>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</si>
  <si>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</si>
  <si>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</si>
  <si>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</si>
  <si>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</si>
  <si>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</si>
  <si>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</si>
  <si>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</si>
  <si>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</si>
  <si>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</si>
  <si>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</si>
  <si>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</si>
  <si>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</si>
  <si>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</si>
  <si>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</si>
  <si>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</si>
  <si>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</si>
  <si>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</si>
  <si>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</si>
  <si>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</si>
  <si>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</si>
  <si>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</si>
  <si>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</si>
  <si>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</si>
  <si>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</si>
  <si>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</si>
  <si>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</si>
  <si>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</si>
  <si>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</si>
  <si>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</si>
  <si>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</si>
  <si>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</si>
  <si>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</si>
  <si>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</si>
  <si>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</si>
  <si>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</si>
  <si>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</si>
  <si>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</si>
  <si>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</si>
  <si>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</si>
  <si>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</si>
  <si>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</si>
  <si>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</si>
  <si>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</si>
  <si>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</si>
  <si>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</si>
  <si>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</si>
  <si>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</si>
  <si>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</si>
  <si>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</si>
  <si>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</si>
  <si>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</si>
  <si>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</si>
  <si>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</si>
  <si>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</si>
  <si>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</si>
  <si>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</si>
  <si>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</si>
  <si>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</si>
  <si>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</si>
  <si>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</si>
  <si>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</si>
  <si>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</si>
  <si>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</si>
  <si>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</si>
  <si>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</si>
  <si>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</si>
  <si>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</si>
  <si>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</si>
  <si>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</si>
  <si>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</si>
  <si>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</si>
  <si>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</si>
  <si>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</si>
  <si>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</si>
  <si>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</si>
  <si>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</si>
  <si>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</si>
  <si>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</si>
  <si>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</si>
  <si>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</si>
  <si>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</si>
  <si>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</si>
  <si>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</si>
  <si>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</si>
  <si>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</si>
  <si>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</si>
  <si>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</si>
  <si>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</si>
  <si>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</si>
  <si>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</si>
  <si>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</si>
  <si>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</si>
  <si>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</si>
  <si>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</si>
  <si>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</si>
  <si>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</si>
  <si>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</si>
  <si>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</si>
  <si>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</si>
  <si>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</si>
  <si>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</si>
  <si>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</si>
  <si>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</si>
  <si>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</si>
  <si>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</si>
  <si>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</si>
  <si>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</si>
  <si>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</si>
  <si>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</si>
  <si>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</si>
  <si>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</si>
  <si>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</si>
  <si>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</si>
  <si>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</si>
  <si>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</si>
  <si>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</si>
  <si>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</si>
  <si>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</si>
  <si>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</si>
  <si>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</si>
  <si>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</si>
  <si>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</si>
  <si>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</si>
  <si>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</si>
  <si>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</si>
  <si>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</si>
  <si>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</si>
  <si>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</si>
  <si>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</si>
  <si>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</si>
  <si>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</si>
  <si>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</si>
  <si>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</si>
  <si>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</si>
  <si>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</si>
  <si>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</si>
  <si>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</si>
  <si>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</si>
  <si>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</si>
  <si>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</si>
  <si>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</si>
  <si>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</si>
  <si>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</si>
  <si>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</si>
  <si>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</si>
  <si>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</si>
  <si>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</si>
  <si>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</si>
  <si>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</si>
  <si>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</si>
  <si>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</si>
  <si>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</si>
  <si>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</si>
  <si>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</si>
  <si>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</si>
  <si>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</si>
  <si>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</si>
  <si>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</si>
  <si>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</si>
  <si>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</si>
  <si>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</si>
  <si>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</si>
  <si>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</si>
  <si>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</si>
  <si>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</si>
  <si>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</si>
  <si>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</si>
  <si>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</si>
  <si>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</si>
  <si>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</si>
  <si>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</si>
  <si>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</si>
  <si>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</si>
  <si>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</si>
  <si>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</si>
  <si>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</si>
  <si>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</si>
  <si>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</si>
  <si>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</si>
  <si>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</si>
  <si>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</si>
  <si>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</si>
  <si>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</si>
  <si>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</si>
  <si>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</si>
  <si>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</si>
  <si>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</si>
  <si>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</si>
  <si>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</si>
  <si>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</si>
  <si>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</si>
  <si>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</si>
  <si>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</si>
  <si>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</si>
  <si>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</si>
  <si>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</si>
  <si>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</si>
  <si>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</si>
  <si>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</si>
  <si>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</si>
  <si>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</si>
  <si>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</si>
  <si>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</si>
  <si>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</si>
  <si>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</si>
  <si>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</si>
  <si>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</si>
  <si>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</si>
  <si>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</si>
  <si>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</si>
  <si>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</si>
  <si>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</si>
  <si>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</si>
  <si>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</si>
  <si>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</si>
  <si>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</si>
  <si>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</si>
  <si>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</si>
  <si>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</si>
  <si>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</si>
  <si>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</si>
  <si>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</si>
  <si>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</si>
  <si>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</si>
  <si>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</si>
  <si>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</si>
  <si>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</si>
  <si>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</si>
  <si>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</si>
  <si>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</si>
  <si>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</si>
  <si>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</si>
  <si>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</si>
  <si>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</si>
  <si>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</si>
  <si>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</si>
  <si>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</si>
  <si>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</si>
  <si>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</si>
  <si>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</si>
  <si>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</si>
  <si>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</si>
  <si>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</si>
  <si>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</si>
  <si>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</si>
  <si>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</si>
  <si>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</si>
  <si>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</si>
  <si>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</si>
  <si>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</si>
  <si>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</si>
  <si>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</si>
  <si>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</si>
  <si>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</si>
  <si>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</si>
  <si>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</si>
  <si>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</si>
  <si>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</si>
  <si>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</si>
  <si>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</si>
  <si>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</si>
  <si>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</si>
  <si>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</si>
  <si>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</si>
  <si>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</si>
  <si>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</si>
  <si>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</si>
  <si>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</si>
  <si>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</si>
  <si>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</si>
  <si>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</si>
  <si>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</si>
  <si>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</si>
  <si>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</si>
  <si>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</si>
  <si>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</si>
  <si>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</si>
  <si>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</si>
  <si>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</si>
  <si>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</si>
  <si>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</si>
  <si>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</si>
  <si>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</si>
  <si>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</si>
  <si>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</si>
  <si>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</si>
  <si>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</si>
  <si>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</si>
  <si>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</si>
  <si>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</si>
  <si>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</si>
  <si>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</si>
  <si>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</si>
  <si>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</si>
  <si>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</si>
  <si>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</si>
  <si>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</si>
  <si>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</si>
  <si>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</si>
  <si>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</si>
  <si>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</si>
  <si>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</si>
  <si>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</si>
  <si>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</si>
  <si>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</si>
  <si>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</si>
  <si>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</si>
  <si>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</si>
  <si>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</si>
  <si>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</si>
  <si>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</si>
  <si>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</si>
  <si>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</si>
  <si>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</si>
  <si>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</si>
  <si>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</si>
  <si>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</si>
  <si>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</si>
  <si>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</si>
  <si>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</si>
  <si>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</si>
  <si>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</si>
  <si>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</si>
  <si>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</si>
  <si>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</si>
  <si>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</si>
  <si>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</si>
  <si>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</si>
  <si>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</si>
  <si>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</si>
  <si>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</si>
  <si>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</si>
  <si>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</si>
  <si>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</si>
  <si>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</si>
  <si>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</si>
  <si>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</si>
  <si>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</si>
  <si>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</si>
  <si>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</si>
  <si>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</si>
  <si>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</si>
  <si>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</si>
  <si>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</si>
  <si>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</si>
  <si>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</si>
  <si>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</si>
  <si>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</si>
  <si>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</si>
  <si>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</si>
  <si>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</si>
  <si>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</si>
  <si>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</si>
  <si>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</si>
  <si>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</si>
  <si>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</si>
  <si>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</si>
  <si>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</si>
  <si>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</si>
  <si>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</si>
  <si>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</si>
  <si>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</si>
  <si>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</si>
  <si>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</si>
  <si>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</si>
  <si>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</si>
  <si>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</si>
  <si>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</si>
  <si>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</si>
  <si>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</si>
  <si>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</si>
  <si>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</si>
  <si>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</si>
  <si>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</si>
  <si>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</si>
  <si>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</si>
  <si>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</si>
  <si>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</si>
  <si>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</si>
  <si>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</si>
  <si>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</si>
  <si>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</si>
  <si>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</si>
  <si>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</si>
  <si>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</si>
  <si>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</si>
  <si>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</si>
  <si>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</si>
  <si>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</si>
  <si>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</si>
  <si>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</si>
  <si>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</si>
  <si>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</si>
  <si>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</si>
  <si>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</si>
  <si>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</si>
  <si>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</si>
  <si>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</si>
  <si>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</si>
  <si>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</si>
  <si>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</si>
  <si>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</si>
  <si>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</si>
  <si>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</si>
  <si>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</si>
  <si>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</si>
  <si>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</si>
  <si>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</si>
  <si>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</si>
  <si>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</si>
  <si>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</si>
  <si>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</si>
  <si>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</si>
  <si>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</si>
  <si>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</si>
  <si>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</si>
  <si>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</si>
  <si>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</si>
  <si>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</si>
  <si>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</si>
  <si>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</si>
  <si>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</si>
  <si>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</si>
  <si>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</si>
  <si>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</si>
  <si>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</si>
  <si>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</si>
  <si>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</si>
  <si>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</si>
  <si>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</si>
  <si>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</si>
  <si>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</si>
  <si>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</si>
  <si>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</si>
  <si>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</si>
  <si>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</si>
  <si>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</si>
  <si>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</si>
  <si>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</si>
  <si>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</si>
  <si>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</si>
  <si>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</si>
  <si>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</si>
  <si>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</si>
  <si>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</si>
  <si>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</si>
  <si>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</si>
  <si>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</si>
  <si>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</si>
  <si>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</si>
  <si>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</si>
  <si>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</si>
  <si>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</si>
  <si>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</si>
  <si>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</si>
  <si>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</si>
  <si>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</si>
  <si>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</si>
  <si>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</si>
  <si>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</si>
  <si>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</si>
  <si>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</si>
  <si>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</si>
  <si>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</si>
  <si>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</si>
  <si>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</si>
  <si>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</si>
  <si>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</si>
  <si>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</si>
  <si>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</si>
  <si>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</si>
  <si>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</si>
  <si>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</si>
  <si>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</si>
  <si>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</si>
  <si>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</si>
  <si>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</si>
  <si>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</si>
  <si>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</si>
  <si>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</si>
  <si>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</si>
  <si>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</si>
  <si>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</si>
  <si>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</si>
  <si>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</si>
  <si>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</si>
  <si>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</si>
  <si>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</si>
  <si>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</si>
  <si>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</si>
  <si>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</si>
  <si>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</si>
  <si>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</si>
  <si>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</si>
  <si>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</si>
  <si>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</si>
  <si>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</si>
  <si>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</si>
  <si>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</si>
  <si>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</si>
  <si>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</si>
  <si>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</si>
  <si>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</si>
  <si>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</si>
  <si>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</si>
  <si>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</si>
  <si>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</si>
  <si>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</si>
  <si>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</si>
  <si>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</si>
  <si>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</si>
  <si>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</si>
  <si>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</si>
  <si>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</si>
  <si>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</si>
  <si>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</si>
  <si>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</si>
  <si>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</si>
  <si>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</si>
  <si>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</si>
  <si>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</si>
  <si>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</si>
  <si>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</si>
  <si>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</si>
  <si>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</si>
  <si>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</si>
  <si>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</si>
  <si>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</si>
  <si>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</si>
  <si>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</si>
  <si>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</si>
  <si>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</si>
  <si>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</si>
  <si>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</si>
  <si>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</si>
  <si>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</si>
  <si>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</si>
  <si>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</si>
  <si>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</si>
  <si>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</si>
  <si>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</si>
  <si>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</si>
  <si>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</si>
  <si>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</si>
  <si>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</si>
  <si>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</si>
  <si>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</si>
  <si>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</si>
  <si>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</si>
  <si>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</si>
  <si>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</si>
  <si>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</si>
  <si>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</si>
  <si>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</si>
  <si>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</si>
  <si>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</si>
  <si>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</si>
  <si>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</si>
  <si>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</si>
  <si>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</si>
  <si>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</si>
  <si>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</si>
  <si>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</si>
  <si>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</si>
  <si>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</si>
  <si>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</si>
  <si>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</si>
  <si>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</si>
  <si>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</si>
  <si>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</si>
  <si>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</si>
  <si>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</si>
  <si>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</si>
  <si>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</si>
  <si>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</si>
  <si>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</si>
  <si>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</si>
  <si>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</si>
  <si>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</si>
  <si>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</si>
  <si>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</si>
  <si>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</si>
  <si>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</si>
  <si>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</si>
  <si>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</si>
  <si>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</si>
  <si>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</si>
  <si>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</si>
  <si>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</si>
  <si>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</si>
  <si>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</si>
  <si>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</si>
  <si>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</si>
  <si>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</si>
  <si>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</si>
  <si>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</si>
  <si>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</si>
  <si>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</si>
  <si>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</si>
  <si>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</si>
  <si>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</si>
  <si>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</si>
  <si>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</si>
  <si>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</si>
  <si>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</si>
  <si>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</si>
  <si>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</si>
  <si>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</si>
  <si>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</si>
  <si>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</si>
  <si>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</si>
  <si>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</si>
  <si>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</si>
  <si>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</si>
  <si>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</si>
  <si>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</si>
  <si>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</si>
  <si>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</si>
  <si>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</si>
  <si>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</si>
  <si>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</si>
  <si>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</si>
  <si>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</si>
  <si>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</si>
  <si>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</si>
  <si>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</si>
  <si>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</si>
  <si>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</si>
  <si>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</si>
  <si>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</si>
  <si>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</si>
  <si>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</si>
  <si>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</si>
  <si>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</si>
  <si>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</si>
  <si>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</si>
  <si>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</si>
  <si>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</si>
  <si>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</si>
  <si>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</si>
  <si>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</si>
  <si>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</si>
  <si>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</si>
  <si>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</si>
  <si>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</si>
  <si>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</si>
  <si>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</si>
  <si>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</si>
  <si>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</si>
  <si>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</si>
  <si>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</si>
  <si>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</si>
  <si>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</si>
  <si>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</si>
  <si>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</si>
  <si>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</si>
  <si>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</si>
  <si>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</si>
  <si>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</si>
  <si>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</si>
  <si>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</si>
  <si>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</si>
  <si>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</si>
  <si>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</si>
  <si>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</si>
  <si>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</si>
  <si>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</si>
  <si>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</si>
  <si>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</si>
  <si>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</si>
  <si>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</si>
  <si>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</si>
  <si>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</si>
  <si>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</si>
  <si>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</si>
  <si>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</si>
  <si>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</si>
  <si>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</si>
  <si>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</si>
  <si>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</si>
  <si>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</si>
  <si>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</si>
  <si>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</si>
  <si>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</si>
  <si>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</si>
  <si>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</si>
  <si>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</si>
  <si>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</si>
  <si>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</si>
  <si>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</si>
  <si>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</si>
  <si>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</si>
  <si>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</si>
  <si>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</si>
  <si>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</si>
  <si>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</si>
  <si>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</si>
  <si>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</si>
  <si>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</si>
  <si>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</si>
  <si>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</si>
  <si>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</si>
  <si>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</si>
  <si>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</si>
  <si>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</si>
  <si>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</si>
  <si>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</si>
  <si>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</si>
  <si>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</si>
  <si>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</si>
  <si>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</si>
  <si>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</si>
  <si>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</si>
  <si>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</si>
  <si>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</si>
  <si>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</si>
  <si>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</si>
  <si>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</si>
  <si>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</si>
  <si>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</si>
  <si>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</si>
  <si>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</si>
  <si>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</si>
  <si>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</si>
  <si>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</si>
  <si>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</si>
  <si>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</si>
  <si>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</si>
  <si>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</si>
  <si>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</si>
  <si>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</si>
  <si>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</si>
  <si>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</si>
  <si>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</si>
  <si>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</si>
  <si>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</si>
  <si>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</si>
  <si>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</si>
  <si>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</si>
  <si>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</si>
  <si>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</si>
  <si>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</si>
  <si>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</si>
  <si>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</si>
  <si>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</si>
  <si>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</si>
  <si>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</si>
  <si>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</si>
  <si>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</si>
  <si>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</si>
  <si>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</si>
  <si>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</si>
  <si>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</si>
  <si>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</si>
  <si>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</si>
  <si>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</si>
  <si>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</si>
  <si>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</si>
  <si>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</si>
  <si>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</si>
  <si>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</si>
  <si>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</si>
  <si>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</si>
  <si>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</si>
  <si>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</si>
  <si>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</si>
  <si>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</si>
  <si>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</si>
  <si>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</si>
  <si>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</si>
  <si>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</si>
  <si>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</si>
  <si>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</si>
  <si>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</si>
  <si>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</si>
  <si>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</si>
  <si>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</si>
  <si>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</si>
  <si>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</si>
  <si>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</si>
  <si>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</si>
  <si>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</si>
  <si>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</si>
  <si>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</si>
  <si>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</si>
  <si>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</si>
  <si>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</si>
  <si>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</si>
  <si>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</si>
  <si>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</si>
  <si>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</si>
  <si>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</si>
  <si>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</si>
  <si>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</si>
  <si>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</si>
  <si>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</si>
  <si>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</si>
  <si>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</si>
  <si>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</si>
  <si>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</si>
  <si>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</si>
  <si>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</si>
  <si>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</si>
  <si>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</si>
  <si>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</si>
  <si>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</si>
  <si>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</si>
  <si>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</si>
  <si>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</si>
  <si>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</si>
  <si>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</si>
  <si>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</si>
  <si>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</si>
  <si>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</si>
  <si>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</si>
  <si>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</si>
  <si>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</si>
  <si>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</si>
  <si>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</si>
  <si>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</si>
  <si>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</si>
  <si>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</si>
  <si>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</si>
  <si>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</si>
  <si>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</si>
  <si>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</si>
  <si>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</si>
  <si>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</si>
  <si>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</si>
  <si>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</si>
  <si>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</si>
  <si>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</si>
  <si>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</si>
  <si>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</si>
  <si>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</si>
  <si>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</si>
  <si>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</si>
  <si>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</si>
  <si>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</si>
  <si>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</si>
  <si>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</si>
  <si>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</si>
  <si>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</si>
  <si>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</si>
  <si>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</si>
  <si>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</si>
  <si>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</si>
  <si>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</si>
  <si>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</si>
  <si>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</si>
  <si>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</si>
  <si>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</si>
  <si>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</si>
  <si>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</si>
  <si>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</si>
  <si>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</si>
  <si>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</si>
  <si>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</si>
  <si>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</si>
  <si>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</si>
  <si>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</si>
  <si>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</si>
  <si>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</si>
  <si>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</si>
  <si>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</si>
  <si>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</si>
  <si>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</si>
  <si>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</si>
  <si>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</si>
  <si>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</si>
  <si>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</si>
  <si>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</si>
  <si>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</si>
  <si>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</si>
  <si>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</si>
  <si>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</si>
  <si>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</si>
  <si>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</si>
  <si>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</si>
  <si>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</si>
  <si>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</si>
  <si>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</si>
  <si>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</si>
  <si>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</si>
  <si>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</si>
  <si>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</si>
  <si>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</si>
  <si>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</si>
  <si>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</si>
  <si>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</si>
  <si>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</si>
  <si>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</si>
  <si>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</si>
  <si>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</si>
  <si>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</si>
  <si>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</si>
  <si>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</si>
  <si>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</si>
  <si>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</si>
  <si>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</si>
  <si>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</si>
  <si>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</si>
  <si>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</si>
  <si>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</si>
  <si>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</si>
  <si>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</si>
  <si>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</si>
  <si>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</si>
  <si>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</si>
  <si>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</si>
  <si>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</si>
  <si>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</si>
  <si>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</si>
  <si>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</si>
  <si>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</si>
  <si>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</si>
  <si>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</si>
  <si>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</si>
  <si>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</si>
  <si>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</si>
  <si>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</si>
  <si>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</si>
  <si>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</si>
  <si>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</si>
  <si>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</si>
  <si>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</si>
  <si>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</si>
  <si>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</si>
  <si>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</si>
  <si>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</si>
  <si>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</si>
  <si>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</si>
  <si>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</si>
  <si>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</si>
  <si>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</si>
  <si>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</si>
  <si>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</si>
  <si>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</si>
  <si>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</si>
  <si>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</si>
  <si>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</si>
  <si>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</si>
  <si>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</si>
  <si>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</si>
  <si>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</si>
  <si>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</si>
  <si>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</si>
  <si>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</si>
  <si>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</si>
  <si>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</si>
  <si>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</si>
  <si>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</si>
  <si>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</si>
  <si>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</si>
  <si>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</si>
  <si>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</si>
  <si>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</si>
  <si>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</si>
  <si>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</si>
  <si>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</si>
  <si>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</si>
  <si>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</si>
  <si>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</si>
  <si>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</si>
  <si>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</si>
  <si>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</si>
  <si>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</si>
  <si>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</si>
  <si>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</si>
  <si>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</si>
  <si>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</si>
  <si>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</si>
  <si>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</si>
  <si>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</si>
  <si>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</si>
  <si>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</si>
  <si>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</si>
  <si>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</si>
  <si>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</si>
  <si>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</si>
  <si>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</si>
  <si>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</si>
  <si>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</si>
  <si>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</si>
  <si>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</si>
  <si>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</si>
  <si>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</si>
  <si>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</si>
  <si>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</si>
  <si>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</si>
  <si>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</si>
  <si>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</si>
  <si>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</si>
  <si>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</si>
  <si>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</si>
  <si>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</si>
  <si>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</si>
  <si>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</si>
  <si>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</si>
  <si>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</si>
  <si>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</si>
  <si>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</si>
  <si>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</si>
  <si>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</si>
  <si>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</si>
  <si>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</si>
  <si>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</si>
  <si>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</si>
  <si>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</si>
  <si>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</si>
  <si>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</si>
  <si>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</si>
  <si>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</si>
  <si>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</si>
  <si>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</si>
  <si>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</si>
  <si>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</si>
  <si>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</si>
  <si>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</si>
  <si>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</si>
  <si>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</si>
  <si>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</si>
  <si>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</si>
  <si>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</si>
  <si>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</si>
  <si>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</si>
  <si>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</si>
  <si>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</si>
  <si>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</si>
  <si>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</si>
  <si>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</si>
  <si>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</si>
  <si>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</si>
  <si>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</si>
  <si>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</si>
  <si>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</si>
  <si>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</si>
  <si>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</si>
  <si>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</si>
  <si>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</si>
  <si>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</si>
  <si>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</si>
  <si>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</si>
  <si>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</si>
  <si>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</si>
  <si>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</si>
  <si>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</si>
  <si>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</si>
  <si>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</si>
  <si>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</si>
  <si>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</si>
  <si>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</si>
  <si>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</si>
  <si>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</si>
  <si>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</si>
  <si>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</si>
  <si>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</si>
  <si>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</si>
  <si>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</si>
  <si>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</si>
  <si>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</si>
  <si>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</si>
  <si>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</si>
  <si>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</si>
  <si>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</si>
  <si>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</si>
  <si>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</si>
  <si>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</si>
  <si>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</si>
  <si>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</si>
  <si>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</si>
  <si>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</si>
  <si>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</si>
  <si>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</si>
  <si>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</si>
  <si>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</si>
  <si>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</si>
  <si>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</si>
  <si>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</si>
  <si>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</si>
  <si>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</si>
  <si>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</si>
  <si>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</si>
  <si>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</si>
  <si>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</si>
  <si>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</si>
  <si>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</si>
  <si>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</si>
  <si>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</si>
  <si>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</si>
  <si>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</si>
  <si>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</si>
  <si>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</si>
  <si>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</si>
  <si>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</si>
  <si>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</si>
  <si>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</si>
  <si>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</si>
  <si>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</si>
  <si>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</si>
  <si>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</si>
  <si>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</si>
  <si>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</si>
  <si>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</si>
  <si>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</si>
  <si>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</si>
  <si>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</si>
  <si>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</si>
  <si>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</si>
  <si>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</si>
  <si>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</si>
  <si>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</si>
  <si>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</si>
  <si>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</si>
  <si>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</si>
  <si>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</si>
  <si>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</si>
  <si>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</si>
  <si>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</si>
  <si>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</si>
  <si>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</si>
  <si>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</si>
  <si>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</si>
  <si>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</si>
  <si>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</si>
  <si>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</si>
  <si>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</si>
  <si>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</si>
  <si>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</si>
  <si>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</si>
  <si>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</si>
  <si>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</si>
  <si>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</si>
  <si>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</si>
  <si>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</si>
  <si>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</si>
  <si>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</si>
  <si>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</si>
  <si>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</si>
  <si>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</si>
  <si>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</si>
  <si>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</si>
  <si>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</si>
  <si>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</si>
  <si>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</si>
  <si>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</si>
  <si>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</si>
  <si>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</si>
  <si>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</si>
  <si>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</si>
  <si>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</si>
  <si>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</si>
  <si>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</si>
  <si>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</si>
  <si>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</si>
  <si>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</si>
  <si>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</si>
  <si>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</si>
  <si>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</si>
  <si>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</si>
  <si>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</si>
  <si>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</si>
  <si>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</si>
  <si>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</si>
  <si>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</si>
  <si>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</si>
  <si>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</si>
  <si>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</si>
  <si>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</si>
  <si>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</si>
  <si>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</si>
  <si>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</si>
  <si>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</si>
  <si>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</si>
  <si>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</si>
  <si>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</si>
  <si>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</si>
  <si>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</si>
  <si>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</si>
  <si>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</si>
  <si>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</si>
  <si>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</si>
  <si>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</si>
  <si>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</si>
  <si>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</si>
  <si>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</si>
  <si>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</si>
  <si>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</si>
  <si>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</si>
  <si>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</si>
  <si>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</si>
  <si>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</si>
  <si>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</si>
  <si>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</si>
  <si>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</si>
  <si>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</si>
  <si>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</si>
  <si>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</si>
  <si>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</si>
  <si>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</si>
  <si>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</si>
  <si>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</si>
  <si>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</si>
  <si>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</si>
  <si>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</si>
  <si>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</si>
  <si>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</si>
  <si>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</si>
  <si>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</si>
  <si>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</si>
  <si>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</si>
  <si>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</si>
  <si>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</si>
  <si>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</si>
  <si>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</si>
  <si>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</si>
  <si>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</si>
  <si>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</si>
  <si>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</si>
  <si>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</si>
  <si>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</si>
  <si>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</si>
  <si>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</si>
  <si>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</si>
  <si>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</si>
  <si>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</si>
  <si>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</si>
  <si>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</si>
  <si>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</si>
  <si>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</si>
  <si>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</si>
  <si>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</si>
  <si>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</si>
  <si>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</si>
  <si>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</si>
  <si>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</si>
  <si>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</si>
  <si>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</si>
  <si>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</si>
  <si>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</si>
  <si>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</si>
  <si>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</si>
  <si>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</si>
  <si>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</si>
  <si>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</si>
  <si>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</si>
  <si>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</si>
  <si>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</si>
  <si>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</si>
  <si>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</si>
  <si>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</si>
  <si>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</si>
  <si>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</si>
  <si>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</si>
  <si>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</si>
  <si>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</si>
  <si>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</si>
  <si>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</si>
  <si>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</si>
  <si>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</si>
  <si>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</si>
  <si>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</si>
  <si>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</si>
  <si>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</si>
  <si>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</si>
  <si>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</si>
  <si>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</si>
  <si>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</si>
  <si>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</si>
  <si>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</si>
  <si>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</si>
  <si>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</si>
  <si>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</si>
  <si>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</si>
  <si>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</si>
  <si>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</si>
  <si>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</si>
  <si>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</si>
  <si>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</si>
  <si>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</si>
  <si>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</si>
  <si>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</si>
  <si>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</si>
  <si>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</si>
  <si>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</si>
  <si>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</si>
  <si>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</si>
  <si>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</si>
  <si>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</si>
  <si>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</si>
  <si>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</si>
  <si>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</si>
  <si>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</si>
  <si>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</si>
  <si>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</si>
  <si>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</si>
  <si>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</si>
  <si>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</si>
  <si>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</si>
  <si>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</si>
  <si>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</si>
  <si>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</si>
  <si>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</si>
  <si>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</si>
  <si>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</si>
  <si>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</si>
  <si>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</si>
  <si>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</si>
  <si>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</si>
  <si>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</si>
  <si>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</si>
  <si>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</si>
  <si>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</si>
  <si>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</si>
  <si>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</si>
  <si>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</si>
  <si>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</si>
  <si>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</si>
  <si>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</si>
  <si>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</si>
  <si>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</si>
  <si>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</si>
  <si>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</si>
  <si>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</si>
  <si>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</si>
  <si>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</si>
  <si>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</si>
  <si>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</si>
  <si>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</si>
  <si>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</si>
  <si>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</si>
  <si>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</si>
  <si>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</si>
  <si>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</si>
  <si>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</si>
  <si>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</si>
  <si>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</si>
  <si>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</si>
  <si>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</si>
  <si>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</si>
  <si>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</si>
  <si>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</si>
  <si>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</si>
  <si>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</si>
  <si>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</si>
  <si>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</si>
  <si>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</si>
  <si>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</si>
  <si>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</si>
  <si>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</si>
  <si>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</si>
  <si>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</si>
  <si>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</si>
  <si>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</si>
  <si>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</si>
  <si>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</si>
  <si>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</si>
  <si>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</si>
  <si>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</si>
  <si>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</si>
  <si>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</si>
  <si>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</si>
  <si>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</si>
  <si>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</si>
  <si>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</si>
  <si>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</si>
  <si>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</si>
  <si>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</si>
  <si>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</si>
  <si>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</si>
  <si>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</si>
  <si>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</si>
  <si>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</si>
  <si>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</si>
  <si>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</si>
  <si>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</si>
  <si>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</si>
  <si>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</si>
  <si>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</si>
  <si>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</si>
  <si>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</si>
  <si>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</si>
  <si>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</si>
  <si>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</si>
  <si>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</si>
  <si>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</si>
  <si>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</si>
  <si>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</si>
  <si>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</si>
  <si>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</si>
  <si>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</si>
  <si>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</si>
  <si>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</si>
  <si>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</si>
  <si>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</si>
  <si>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</si>
  <si>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</si>
  <si>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</si>
  <si>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</si>
  <si>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</si>
  <si>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</si>
  <si>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</si>
  <si>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</si>
  <si>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</si>
  <si>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</si>
  <si>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</si>
  <si>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</si>
  <si>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</si>
  <si>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</si>
  <si>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</si>
  <si>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</si>
  <si>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</si>
  <si>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</si>
  <si>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</si>
  <si>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</si>
  <si>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</si>
  <si>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</si>
  <si>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</si>
  <si>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</si>
  <si>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</si>
  <si>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</si>
  <si>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</si>
  <si>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</si>
  <si>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</si>
  <si>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</si>
  <si>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</si>
  <si>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</si>
  <si>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</si>
  <si>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</si>
  <si>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</si>
  <si>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</si>
  <si>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</si>
  <si>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</si>
  <si>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</si>
  <si>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</si>
  <si>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</si>
  <si>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</si>
  <si>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</si>
  <si>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</si>
  <si>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</si>
  <si>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</si>
  <si>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</si>
  <si>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</si>
  <si>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</si>
  <si>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</si>
  <si>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</si>
  <si>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</si>
  <si>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</si>
  <si>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</si>
  <si>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</si>
  <si>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</si>
  <si>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</si>
  <si>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</si>
  <si>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</si>
  <si>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</si>
  <si>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</si>
  <si>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</si>
  <si>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</si>
  <si>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</si>
  <si>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</si>
  <si>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</si>
  <si>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</si>
  <si>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</si>
  <si>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</si>
  <si>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</si>
  <si>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</si>
  <si>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</si>
  <si>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</si>
  <si>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</si>
  <si>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</si>
  <si>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</si>
  <si>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</si>
  <si>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</si>
  <si>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</si>
  <si>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</si>
  <si>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</si>
  <si>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</si>
  <si>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</si>
  <si>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</si>
  <si>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</si>
  <si>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</si>
  <si>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</si>
  <si>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</si>
  <si>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</si>
  <si>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</si>
  <si>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</si>
  <si>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</si>
  <si>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</si>
  <si>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</si>
  <si>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</si>
  <si>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</si>
  <si>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</si>
  <si>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</si>
  <si>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</si>
  <si>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</si>
  <si>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</si>
  <si>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</si>
  <si>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</si>
  <si>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</si>
  <si>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</si>
  <si>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</si>
  <si>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</si>
  <si>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</si>
  <si>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</si>
  <si>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</si>
  <si>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</si>
  <si>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</si>
  <si>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</si>
  <si>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</si>
  <si>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</si>
  <si>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</si>
  <si>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</si>
  <si>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</si>
  <si>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</si>
  <si>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</si>
  <si>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</si>
  <si>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</si>
  <si>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</si>
  <si>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</si>
  <si>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</si>
  <si>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</si>
  <si>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</si>
  <si>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</si>
  <si>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</si>
  <si>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</si>
  <si>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</si>
  <si>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</si>
  <si>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</si>
  <si>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</si>
  <si>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</si>
  <si>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</si>
  <si>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</si>
  <si>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</si>
  <si>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</si>
  <si>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</si>
  <si>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</si>
  <si>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</si>
  <si>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</si>
  <si>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</si>
  <si>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</si>
  <si>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</si>
  <si>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</si>
  <si>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</si>
  <si>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</si>
  <si>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</si>
  <si>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</si>
  <si>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</si>
  <si>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</si>
  <si>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</si>
  <si>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</si>
  <si>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</si>
  <si>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</si>
  <si>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</si>
  <si>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</si>
  <si>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</si>
  <si>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</si>
  <si>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</si>
  <si>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</si>
  <si>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</si>
  <si>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</si>
  <si>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</si>
  <si>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</si>
  <si>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</si>
  <si>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</si>
  <si>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</si>
  <si>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</si>
  <si>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</si>
  <si>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</si>
  <si>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</si>
  <si>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</si>
  <si>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</si>
  <si>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</si>
  <si>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</si>
  <si>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</si>
  <si>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</si>
  <si>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</si>
  <si>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</si>
  <si>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</si>
  <si>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</si>
  <si>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</si>
  <si>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</si>
  <si>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</si>
  <si>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</si>
  <si>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</si>
  <si>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</si>
  <si>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</si>
  <si>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</si>
  <si>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</si>
  <si>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</si>
  <si>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</si>
  <si>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</si>
  <si>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</si>
  <si>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</si>
  <si>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</si>
  <si>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</si>
  <si>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</si>
  <si>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</si>
  <si>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</si>
  <si>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</si>
  <si>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</si>
  <si>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</si>
  <si>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</si>
  <si>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</si>
  <si>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</si>
  <si>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</si>
  <si>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</si>
  <si>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</si>
  <si>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</si>
  <si>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</si>
  <si>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</si>
  <si>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</si>
  <si>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</si>
  <si>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</si>
  <si>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</si>
  <si>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</si>
  <si>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</si>
  <si>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</si>
  <si>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</si>
  <si>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</si>
  <si>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</si>
  <si>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</si>
  <si>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</si>
  <si>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</si>
  <si>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</si>
  <si>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</si>
  <si>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</si>
  <si>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</si>
  <si>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</si>
  <si>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</si>
  <si>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</si>
  <si>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</si>
  <si>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</si>
  <si>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</si>
  <si>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</si>
  <si>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</si>
  <si>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</si>
  <si>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</si>
  <si>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</si>
  <si>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</si>
  <si>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</si>
  <si>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</si>
  <si>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</si>
  <si>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</si>
  <si>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</si>
  <si>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</si>
  <si>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</si>
  <si>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</si>
  <si>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</si>
  <si>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</si>
  <si>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</si>
  <si>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</si>
  <si>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</si>
  <si>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</si>
  <si>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</si>
  <si>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</si>
  <si>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</si>
  <si>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</si>
  <si>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</si>
  <si>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</si>
  <si>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</si>
  <si>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</si>
  <si>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</si>
  <si>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</si>
  <si>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</si>
  <si>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</si>
  <si>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</si>
  <si>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</si>
  <si>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</si>
  <si>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</si>
  <si>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</si>
  <si>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</si>
  <si>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</si>
  <si>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</si>
  <si>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</si>
  <si>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</si>
  <si>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</si>
  <si>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</si>
  <si>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</si>
  <si>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</si>
  <si>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</si>
  <si>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</si>
  <si>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</si>
  <si>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</si>
  <si>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</si>
  <si>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</si>
  <si>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</si>
  <si>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</si>
  <si>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</si>
  <si>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</si>
  <si>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</si>
  <si>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</si>
  <si>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</si>
  <si>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</si>
  <si>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</si>
  <si>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</si>
  <si>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</si>
  <si>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</si>
  <si>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</si>
  <si>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</si>
  <si>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</si>
  <si>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</si>
  <si>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</si>
  <si>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</si>
  <si>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</si>
  <si>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</si>
  <si>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</si>
  <si>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</si>
  <si>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</si>
  <si>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</si>
  <si>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</si>
  <si>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</si>
  <si>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</si>
  <si>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</si>
  <si>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</si>
  <si>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</si>
  <si>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</si>
  <si>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</si>
  <si>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</si>
  <si>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</si>
  <si>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</si>
  <si>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</si>
  <si>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</si>
  <si>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</si>
  <si>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</si>
  <si>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</si>
  <si>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</si>
  <si>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</si>
  <si>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</si>
  <si>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</si>
  <si>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</si>
  <si>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</si>
  <si>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</si>
  <si>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</si>
  <si>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</si>
  <si>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</si>
  <si>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</si>
  <si>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</si>
  <si>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</si>
  <si>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</si>
  <si>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</si>
  <si>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</si>
  <si>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</si>
  <si>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</si>
  <si>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</si>
  <si>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</si>
  <si>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</si>
  <si>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</si>
  <si>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</si>
  <si>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</si>
  <si>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</si>
  <si>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</si>
  <si>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</si>
  <si>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</si>
  <si>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</si>
  <si>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</si>
  <si>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</si>
  <si>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</si>
  <si>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</si>
  <si>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</si>
  <si>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</si>
  <si>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</si>
  <si>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</si>
  <si>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</si>
  <si>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</si>
  <si>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</si>
  <si>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</si>
  <si>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</si>
  <si>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</si>
  <si>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</si>
  <si>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</si>
  <si>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</si>
  <si>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</si>
  <si>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</si>
  <si>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</si>
  <si>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</si>
  <si>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</si>
  <si>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</si>
  <si>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</si>
  <si>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</si>
  <si>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</si>
  <si>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</si>
  <si>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</si>
  <si>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</si>
  <si>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</si>
  <si>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</si>
  <si>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</si>
  <si>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</si>
  <si>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</si>
  <si>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</si>
  <si>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</si>
  <si>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</si>
  <si>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</si>
  <si>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</si>
  <si>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</si>
  <si>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</si>
  <si>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</si>
  <si>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</si>
  <si>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</si>
  <si>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</si>
  <si>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</si>
  <si>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</si>
  <si>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</si>
  <si>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</si>
  <si>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</si>
  <si>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</si>
  <si>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</si>
  <si>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</si>
  <si>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</si>
  <si>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</si>
  <si>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</si>
  <si>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</si>
  <si>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</si>
  <si>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</si>
  <si>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</si>
  <si>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</si>
  <si>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</si>
  <si>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</si>
  <si>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</si>
  <si>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</si>
  <si>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</si>
  <si>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</si>
  <si>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</si>
  <si>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</si>
  <si>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</si>
  <si>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</si>
  <si>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</si>
  <si>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</si>
  <si>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</si>
  <si>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</si>
  <si>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</si>
  <si>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</si>
  <si>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</si>
  <si>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</si>
  <si>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</si>
  <si>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</si>
  <si>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</si>
  <si>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</si>
  <si>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</si>
  <si>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</si>
  <si>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</si>
  <si>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</si>
  <si>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</si>
  <si>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</si>
  <si>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</si>
  <si>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</si>
  <si>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</si>
  <si>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</si>
  <si>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</si>
  <si>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</si>
  <si>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</si>
  <si>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</si>
  <si>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</si>
  <si>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</si>
  <si>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</si>
  <si>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</si>
  <si>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</si>
  <si>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</si>
  <si>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</si>
  <si>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</si>
  <si>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</si>
  <si>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</si>
  <si>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</si>
  <si>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</si>
  <si>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</si>
  <si>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</si>
  <si>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</si>
  <si>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</si>
  <si>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</si>
  <si>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</si>
  <si>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</si>
  <si>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</si>
  <si>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</si>
  <si>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</si>
  <si>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</si>
  <si>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</si>
  <si>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</si>
  <si>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</si>
  <si>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</si>
  <si>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</si>
  <si>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</si>
  <si>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</si>
  <si>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</si>
  <si>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</si>
  <si>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</si>
  <si>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</si>
  <si>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</si>
  <si>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</si>
  <si>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</si>
  <si>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</si>
  <si>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</si>
  <si>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</si>
  <si>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</si>
  <si>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</si>
  <si>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</si>
  <si>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</si>
  <si>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</si>
  <si>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</si>
  <si>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</si>
  <si>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</si>
  <si>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</si>
  <si>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</si>
  <si>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</si>
  <si>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</si>
  <si>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</si>
  <si>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</si>
  <si>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</si>
  <si>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</si>
  <si>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</si>
  <si>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</si>
  <si>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</si>
  <si>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</si>
  <si>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</si>
  <si>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</si>
  <si>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</si>
  <si>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</si>
  <si>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</si>
  <si>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</si>
  <si>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</si>
  <si>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</si>
  <si>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</si>
  <si>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</si>
  <si>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</si>
  <si>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</si>
  <si>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</si>
  <si>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</si>
  <si>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</si>
  <si>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</si>
  <si>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</si>
  <si>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</si>
  <si>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</si>
  <si>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</si>
  <si>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</si>
  <si>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</si>
  <si>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</si>
  <si>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</si>
  <si>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</si>
  <si>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</si>
  <si>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</si>
  <si>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</si>
  <si>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</si>
  <si>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</si>
  <si>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</si>
  <si>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</si>
  <si>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</si>
  <si>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</si>
  <si>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</si>
  <si>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</si>
  <si>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</si>
  <si>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</si>
  <si>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</si>
  <si>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</si>
  <si>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</si>
  <si>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</si>
  <si>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</si>
  <si>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</si>
  <si>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</si>
  <si>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</si>
  <si>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</si>
  <si>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</si>
  <si>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</si>
  <si>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</si>
  <si>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</si>
  <si>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</si>
  <si>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</si>
  <si>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</si>
  <si>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</si>
  <si>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</si>
  <si>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</si>
  <si>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</si>
  <si>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</si>
  <si>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</si>
  <si>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</si>
  <si>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</si>
  <si>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</si>
  <si>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</si>
  <si>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</si>
  <si>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</si>
  <si>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</si>
  <si>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</si>
  <si>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</si>
  <si>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</si>
  <si>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</si>
  <si>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</si>
  <si>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</si>
  <si>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</si>
  <si>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</si>
  <si>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</si>
  <si>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</si>
  <si>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</si>
  <si>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</si>
  <si>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</si>
  <si>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</si>
  <si>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</si>
  <si>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</si>
  <si>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</si>
  <si>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</si>
  <si>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</si>
  <si>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</si>
  <si>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</si>
  <si>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</si>
  <si>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</si>
  <si>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</si>
  <si>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</si>
  <si>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</si>
  <si>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</si>
  <si>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</si>
  <si>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</si>
  <si>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</si>
  <si>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</si>
  <si>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</si>
  <si>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</si>
  <si>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</si>
  <si>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</si>
  <si>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</si>
  <si>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</si>
  <si>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</si>
  <si>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</si>
  <si>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</si>
  <si>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</si>
  <si>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</si>
  <si>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</si>
  <si>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</si>
  <si>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</si>
  <si>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</si>
  <si>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</si>
  <si>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</si>
  <si>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</si>
  <si>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</si>
  <si>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</si>
  <si>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</si>
  <si>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</si>
  <si>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</si>
  <si>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</si>
  <si>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</si>
  <si>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</si>
  <si>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</si>
  <si>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</si>
  <si>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</si>
  <si>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</si>
  <si>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</si>
  <si>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</si>
  <si>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</si>
  <si>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</si>
  <si>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</si>
  <si>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</si>
  <si>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</si>
  <si>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</si>
  <si>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</si>
  <si>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</si>
  <si>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</si>
  <si>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</si>
  <si>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</si>
  <si>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</si>
  <si>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</si>
  <si>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</si>
  <si>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</si>
  <si>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</si>
  <si>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</si>
  <si>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</si>
  <si>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</si>
  <si>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</si>
  <si>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</si>
  <si>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</si>
  <si>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</si>
  <si>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</si>
  <si>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</si>
  <si>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</si>
  <si>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</si>
  <si>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</si>
  <si>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</si>
  <si>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</si>
  <si>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</si>
  <si>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</si>
  <si>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</si>
  <si>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</si>
  <si>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</si>
  <si>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</si>
  <si>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</si>
  <si>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</si>
  <si>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</si>
  <si>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</si>
  <si>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</si>
  <si>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</si>
  <si>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</si>
  <si>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</si>
  <si>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</si>
  <si>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</si>
  <si>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</si>
  <si>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</si>
  <si>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</si>
  <si>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</si>
  <si>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</si>
  <si>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</si>
  <si>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</si>
  <si>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</si>
  <si>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</si>
  <si>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</si>
  <si>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</si>
  <si>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</si>
  <si>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</si>
  <si>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</si>
  <si>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</si>
  <si>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</si>
  <si>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</si>
  <si>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</si>
  <si>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</si>
  <si>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</si>
  <si>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</si>
  <si>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</si>
  <si>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</si>
  <si>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</si>
  <si>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</si>
  <si>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</si>
  <si>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</si>
  <si>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</si>
  <si>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</si>
  <si>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</si>
  <si>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</si>
  <si>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</si>
  <si>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</si>
  <si>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</si>
  <si>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</si>
  <si>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</si>
  <si>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</si>
  <si>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</si>
  <si>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</si>
  <si>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</si>
  <si>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</si>
  <si>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</si>
  <si>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</si>
  <si>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</si>
  <si>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</si>
  <si>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</si>
  <si>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</si>
  <si>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</si>
  <si>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</si>
  <si>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</si>
  <si>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</si>
  <si>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</si>
  <si>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</si>
  <si>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</si>
  <si>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</si>
  <si>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</si>
  <si>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</si>
  <si>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</si>
  <si>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</si>
  <si>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</si>
  <si>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</si>
  <si>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</si>
  <si>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</si>
  <si>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</si>
  <si>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</si>
  <si>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</si>
  <si>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</si>
  <si>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</si>
  <si>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</si>
  <si>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</si>
  <si>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</si>
  <si>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</si>
  <si>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</si>
  <si>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</si>
  <si>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</si>
  <si>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</si>
  <si>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</si>
  <si>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</si>
  <si>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</si>
  <si>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</si>
  <si>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</si>
  <si>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</si>
  <si>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</si>
  <si>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</si>
  <si>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</si>
  <si>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</si>
  <si>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</si>
  <si>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</si>
  <si>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</si>
  <si>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</si>
  <si>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</si>
  <si>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</si>
  <si>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</si>
  <si>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</si>
  <si>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</si>
  <si>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</si>
  <si>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</si>
  <si>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</si>
  <si>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</si>
  <si>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</si>
  <si>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</si>
  <si>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</si>
  <si>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</si>
  <si>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</si>
  <si>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</si>
  <si>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</si>
  <si>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</si>
  <si>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</si>
  <si>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</si>
  <si>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</si>
  <si>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</si>
  <si>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</si>
  <si>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</si>
  <si>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</si>
  <si>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</si>
  <si>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</si>
  <si>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</si>
  <si>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</si>
  <si>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</si>
  <si>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</si>
  <si>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</si>
  <si>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</si>
  <si>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</si>
  <si>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</si>
  <si>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</si>
  <si>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</si>
  <si>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</si>
  <si>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</si>
  <si>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</si>
  <si>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</si>
  <si>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</si>
  <si>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</si>
  <si>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</si>
  <si>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</si>
  <si>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</si>
  <si>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</si>
  <si>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</si>
  <si>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</si>
  <si>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</si>
  <si>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</si>
  <si>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</si>
  <si>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</si>
  <si>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</si>
  <si>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</si>
  <si>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</si>
  <si>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</si>
  <si>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</si>
  <si>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</si>
  <si>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</si>
  <si>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</si>
  <si>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</si>
  <si>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</si>
  <si>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</si>
  <si>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</si>
  <si>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</si>
  <si>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</si>
  <si>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</si>
  <si>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</si>
  <si>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</si>
  <si>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</si>
  <si>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</si>
  <si>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</si>
  <si>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</si>
  <si>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</si>
  <si>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</si>
  <si>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</si>
  <si>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</si>
  <si>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</si>
  <si>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</si>
  <si>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</si>
  <si>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</si>
  <si>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</si>
  <si>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</si>
  <si>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</si>
  <si>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</si>
  <si>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</si>
  <si>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</si>
  <si>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</si>
  <si>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</si>
  <si>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</si>
  <si>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</si>
  <si>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</si>
  <si>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</si>
  <si>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</si>
  <si>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</si>
  <si>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</si>
  <si>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</si>
  <si>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</si>
  <si>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</si>
  <si>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</si>
  <si>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</si>
  <si>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</si>
  <si>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</si>
  <si>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</si>
  <si>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</si>
  <si>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</si>
  <si>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</si>
  <si>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</si>
  <si>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</si>
  <si>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</si>
  <si>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</si>
  <si>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</si>
  <si>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</si>
  <si>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</si>
  <si>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</si>
  <si>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</si>
  <si>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</si>
  <si>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</si>
  <si>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</si>
  <si>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</si>
  <si>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</si>
  <si>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</si>
  <si>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</si>
  <si>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</si>
  <si>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</si>
  <si>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</si>
  <si>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</si>
  <si>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</si>
  <si>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</si>
  <si>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</si>
  <si>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</si>
  <si>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</si>
  <si>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</si>
  <si>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</si>
  <si>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</si>
  <si>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</si>
  <si>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</si>
  <si>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</si>
  <si>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</si>
  <si>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</si>
  <si>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</si>
  <si>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</si>
  <si>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</si>
  <si>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</si>
  <si>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</si>
  <si>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</si>
  <si>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</si>
  <si>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</si>
  <si>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</si>
  <si>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</si>
  <si>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</si>
  <si>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</si>
  <si>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</si>
  <si>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</si>
  <si>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</si>
  <si>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</si>
  <si>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</si>
  <si>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</si>
  <si>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</si>
  <si>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</si>
  <si>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</si>
  <si>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</si>
  <si>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</si>
  <si>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</si>
  <si>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</si>
  <si>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</si>
  <si>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</si>
  <si>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</si>
  <si>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</si>
  <si>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</si>
  <si>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</si>
  <si>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</si>
  <si>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</si>
  <si>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</si>
  <si>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</si>
  <si>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</si>
  <si>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</si>
  <si>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</si>
  <si>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</si>
  <si>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</si>
  <si>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</si>
  <si>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</si>
  <si>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</si>
  <si>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</si>
  <si>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</si>
  <si>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</si>
  <si>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</si>
  <si>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</si>
  <si>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</si>
  <si>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</si>
  <si>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</si>
  <si>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</si>
  <si>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</si>
  <si>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</si>
  <si>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</si>
  <si>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</si>
  <si>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</si>
  <si>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</si>
  <si>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</si>
  <si>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</si>
  <si>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</si>
  <si>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</si>
  <si>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</si>
  <si>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</si>
  <si>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</si>
  <si>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</si>
  <si>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</si>
  <si>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</si>
  <si>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</si>
  <si>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</si>
  <si>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</si>
  <si>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</si>
  <si>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</si>
  <si>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</si>
  <si>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</si>
  <si>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</si>
  <si>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</si>
  <si>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</si>
  <si>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</si>
  <si>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</si>
  <si>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</si>
  <si>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</si>
  <si>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</si>
  <si>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</si>
  <si>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</si>
  <si>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</si>
  <si>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</si>
  <si>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</si>
  <si>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</si>
  <si>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</si>
  <si>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</si>
  <si>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</si>
  <si>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</si>
  <si>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</si>
  <si>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</si>
  <si>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</si>
  <si>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</si>
  <si>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</si>
  <si>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</si>
  <si>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</si>
  <si>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</si>
  <si>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</si>
  <si>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</si>
  <si>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</si>
  <si>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</si>
  <si>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</si>
  <si>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</si>
  <si>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</si>
  <si>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</si>
  <si>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</si>
  <si>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</si>
  <si>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</si>
  <si>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</si>
  <si>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</si>
  <si>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</si>
  <si>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</si>
  <si>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</si>
  <si>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</si>
  <si>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</si>
  <si>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</si>
  <si>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</si>
  <si>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</si>
  <si>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</si>
  <si>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</si>
  <si>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</si>
  <si>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</si>
  <si>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</si>
  <si>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</si>
  <si>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</si>
  <si>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</si>
  <si>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</si>
  <si>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</si>
  <si>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</si>
  <si>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</si>
  <si>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</si>
  <si>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</si>
  <si>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</si>
  <si>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</si>
  <si>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</si>
  <si>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</si>
  <si>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</si>
  <si>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</si>
  <si>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</si>
  <si>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</si>
  <si>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</si>
  <si>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</si>
  <si>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</si>
  <si>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</si>
  <si>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</si>
  <si>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</si>
  <si>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</si>
  <si>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</si>
  <si>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</si>
  <si>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</si>
  <si>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</si>
  <si>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</si>
  <si>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</si>
  <si>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</si>
  <si>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</si>
  <si>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</si>
  <si>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</si>
  <si>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</si>
  <si>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</si>
  <si>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</si>
  <si>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</si>
  <si>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</si>
  <si>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</si>
  <si>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</si>
  <si>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</si>
  <si>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</si>
  <si>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</si>
  <si>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</si>
  <si>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</si>
  <si>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</si>
  <si>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</si>
  <si>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</si>
  <si>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</si>
  <si>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</si>
  <si>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</si>
  <si>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</si>
  <si>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</si>
  <si>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</si>
  <si>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</si>
  <si>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</si>
  <si>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</si>
  <si>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</si>
  <si>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</si>
  <si>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</si>
  <si>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</si>
  <si>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</si>
  <si>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</si>
  <si>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</si>
  <si>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</si>
  <si>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</si>
  <si>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</si>
  <si>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</si>
  <si>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</si>
  <si>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</si>
  <si>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</si>
  <si>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</si>
  <si>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</si>
  <si>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</si>
  <si>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</si>
  <si>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</si>
  <si>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</si>
  <si>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</si>
  <si>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</si>
  <si>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</si>
  <si>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</si>
  <si>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</si>
  <si>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</si>
  <si>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</si>
  <si>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</si>
  <si>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</si>
  <si>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</si>
  <si>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</si>
  <si>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</si>
  <si>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</si>
  <si>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</si>
  <si>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</si>
  <si>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</si>
  <si>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</si>
  <si>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</si>
  <si>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</si>
  <si>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</si>
  <si>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</si>
  <si>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</si>
  <si>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</si>
  <si>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</si>
  <si>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</si>
  <si>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</si>
  <si>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</si>
  <si>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</si>
  <si>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</si>
  <si>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</si>
  <si>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</si>
  <si>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</si>
  <si>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</si>
  <si>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</si>
  <si>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</si>
  <si>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</si>
  <si>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</si>
  <si>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</si>
  <si>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</si>
  <si>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</si>
  <si>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</si>
  <si>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</si>
  <si>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</si>
  <si>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</si>
  <si>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</si>
  <si>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</si>
  <si>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</si>
  <si>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</si>
  <si>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</si>
  <si>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</si>
  <si>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</si>
  <si>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</si>
  <si>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</si>
  <si>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</si>
  <si>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</si>
  <si>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</si>
  <si>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</si>
  <si>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</si>
  <si>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</si>
  <si>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</si>
  <si>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</si>
  <si>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</si>
  <si>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</si>
  <si>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</si>
  <si>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</si>
  <si>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</si>
  <si>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</si>
  <si>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</si>
  <si>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</si>
  <si>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</si>
  <si>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</si>
  <si>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</si>
  <si>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</si>
  <si>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</si>
  <si>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</si>
  <si>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</si>
  <si>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</si>
  <si>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</si>
  <si>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</si>
  <si>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</si>
  <si>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</si>
  <si>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</si>
  <si>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</si>
  <si>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</si>
  <si>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</si>
  <si>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</si>
  <si>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</si>
  <si>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</si>
  <si>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</si>
  <si>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</si>
  <si>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</si>
  <si>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</si>
  <si>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</si>
  <si>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</si>
  <si>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</si>
  <si>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</si>
  <si>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</si>
  <si>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</si>
  <si>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</si>
  <si>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</si>
  <si>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</si>
  <si>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</si>
  <si>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</si>
  <si>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</si>
  <si>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</si>
  <si>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</si>
  <si>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</si>
  <si>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</si>
  <si>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</si>
  <si>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</si>
  <si>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</si>
  <si>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</si>
  <si>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</si>
  <si>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</si>
  <si>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</si>
  <si>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</si>
  <si>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</si>
  <si>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</si>
  <si>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</si>
  <si>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</si>
  <si>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</si>
  <si>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</si>
  <si>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</si>
  <si>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</si>
  <si>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</si>
  <si>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</si>
  <si>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</si>
  <si>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</si>
  <si>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</si>
  <si>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</si>
  <si>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</si>
  <si>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</si>
  <si>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</si>
  <si>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</si>
  <si>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</si>
  <si>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</si>
  <si>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</si>
  <si>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</si>
  <si>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</si>
  <si>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</si>
  <si>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</si>
  <si>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</si>
  <si>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</si>
  <si>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</si>
  <si>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</si>
  <si>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</si>
  <si>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</si>
  <si>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</si>
  <si>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</si>
  <si>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</si>
  <si>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</si>
  <si>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</si>
  <si>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</si>
  <si>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</si>
  <si>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</si>
  <si>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</si>
  <si>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</si>
  <si>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</si>
  <si>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</si>
  <si>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</si>
  <si>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</si>
  <si>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</si>
  <si>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</si>
  <si>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</si>
  <si>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</si>
  <si>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</si>
  <si>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</si>
  <si>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</si>
  <si>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</si>
  <si>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</si>
  <si>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</si>
  <si>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</si>
  <si>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</si>
  <si>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</si>
  <si>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</si>
  <si>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</si>
  <si>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</si>
  <si>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</si>
  <si>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</si>
  <si>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</si>
  <si>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</si>
  <si>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</si>
  <si>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</si>
  <si>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</si>
  <si>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</si>
  <si>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</si>
  <si>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</si>
  <si>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</si>
  <si>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</si>
  <si>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</si>
  <si>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</si>
  <si>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</si>
  <si>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</si>
  <si>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</si>
  <si>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</si>
  <si>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</si>
  <si>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</si>
  <si>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</si>
  <si>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</si>
  <si>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</si>
  <si>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</si>
  <si>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</si>
  <si>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</si>
  <si>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</si>
  <si>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</si>
  <si>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</si>
  <si>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</si>
  <si>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</si>
  <si>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</si>
  <si>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</si>
  <si>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</si>
  <si>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</si>
  <si>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</si>
  <si>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</si>
  <si>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</si>
  <si>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</si>
  <si>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</si>
  <si>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</si>
  <si>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</si>
  <si>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</si>
  <si>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</si>
  <si>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</si>
  <si>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</si>
  <si>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</si>
  <si>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</si>
  <si>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</si>
  <si>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</si>
  <si>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</si>
  <si>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</si>
  <si>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</si>
  <si>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</si>
  <si>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</si>
  <si>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</si>
  <si>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</si>
  <si>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</si>
  <si>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</si>
  <si>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</si>
  <si>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</si>
  <si>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</si>
  <si>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</si>
  <si>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</si>
  <si>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</si>
  <si>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</si>
  <si>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</si>
  <si>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</si>
  <si>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</si>
  <si>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</si>
  <si>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</si>
  <si>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</si>
  <si>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</si>
  <si>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</si>
  <si>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</si>
  <si>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</si>
  <si>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</si>
  <si>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</si>
  <si>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</si>
  <si>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</si>
  <si>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</si>
  <si>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</si>
  <si>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</si>
  <si>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</si>
  <si>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</si>
  <si>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</si>
  <si>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</si>
  <si>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</si>
  <si>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</si>
  <si>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</si>
  <si>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</si>
  <si>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</si>
  <si>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</si>
  <si>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</si>
  <si>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</si>
  <si>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</si>
  <si>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</si>
  <si>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</si>
  <si>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</si>
  <si>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</si>
  <si>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</si>
  <si>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</si>
  <si>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</si>
  <si>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</si>
  <si>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</si>
  <si>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</si>
  <si>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</si>
  <si>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</si>
  <si>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</si>
  <si>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</si>
  <si>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</si>
  <si>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</si>
  <si>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</si>
  <si>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</si>
  <si>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</si>
  <si>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</si>
  <si>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</si>
  <si>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</si>
  <si>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</si>
  <si>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</si>
  <si>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</si>
  <si>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</si>
  <si>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</si>
  <si>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</si>
  <si>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</si>
  <si>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</si>
  <si>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</si>
  <si>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</si>
  <si>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</si>
  <si>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</si>
  <si>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</si>
  <si>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</si>
  <si>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</si>
  <si>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</si>
  <si>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</si>
  <si>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</si>
  <si>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</si>
  <si>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</si>
  <si>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</si>
  <si>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</si>
  <si>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</si>
  <si>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</si>
  <si>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</si>
  <si>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</si>
  <si>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</si>
  <si>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</si>
  <si>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</si>
  <si>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</si>
  <si>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</si>
  <si>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</si>
  <si>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</si>
  <si>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</si>
  <si>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</si>
  <si>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</si>
  <si>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</si>
  <si>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</si>
  <si>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</si>
  <si>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</si>
  <si>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</si>
  <si>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</si>
  <si>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</si>
  <si>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</si>
  <si>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</si>
  <si>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</si>
  <si>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</si>
  <si>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</si>
  <si>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</si>
  <si>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</si>
  <si>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</si>
  <si>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</si>
  <si>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</si>
  <si>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</si>
  <si>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</si>
  <si>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</si>
  <si>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</si>
  <si>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</si>
  <si>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</si>
  <si>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</si>
  <si>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</si>
  <si>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</si>
  <si>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</si>
  <si>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</si>
  <si>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</si>
  <si>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</si>
  <si>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</si>
  <si>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</si>
  <si>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</si>
  <si>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</si>
  <si>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</si>
  <si>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</si>
  <si>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</si>
  <si>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</si>
  <si>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</si>
  <si>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</si>
  <si>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</si>
  <si>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</si>
  <si>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</si>
  <si>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</si>
  <si>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</si>
  <si>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</si>
  <si>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</si>
  <si>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</si>
  <si>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</si>
  <si>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</si>
  <si>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</si>
  <si>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</si>
  <si>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</si>
  <si>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</si>
  <si>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</si>
  <si>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</si>
  <si>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</si>
  <si>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</si>
  <si>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</si>
  <si>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</si>
  <si>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</si>
  <si>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</si>
  <si>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</si>
  <si>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</si>
  <si>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</si>
  <si>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</si>
  <si>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</si>
  <si>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</si>
  <si>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</si>
  <si>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</si>
  <si>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</si>
  <si>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</si>
  <si>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</si>
  <si>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</si>
  <si>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</si>
  <si>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</si>
  <si>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</si>
  <si>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</si>
  <si>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</si>
  <si>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</si>
  <si>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</si>
  <si>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</si>
  <si>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</si>
  <si>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</si>
  <si>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</si>
  <si>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</si>
  <si>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</si>
  <si>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</si>
  <si>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</si>
  <si>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</si>
  <si>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</si>
  <si>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</si>
  <si>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</si>
  <si>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</si>
  <si>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</si>
  <si>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</si>
  <si>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</si>
  <si>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</si>
  <si>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</si>
  <si>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</si>
  <si>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</si>
  <si>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</si>
  <si>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</si>
  <si>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</si>
  <si>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</si>
  <si>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</si>
  <si>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</si>
  <si>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</si>
  <si>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</si>
  <si>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</si>
  <si>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</si>
  <si>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</si>
  <si>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</si>
  <si>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</si>
  <si>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</si>
  <si>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</si>
  <si>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</si>
  <si>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</si>
  <si>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</si>
  <si>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</si>
  <si>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</si>
  <si>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</si>
  <si>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</si>
  <si>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</si>
  <si>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</si>
  <si>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</si>
  <si>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</si>
  <si>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</si>
  <si>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</si>
  <si>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</si>
  <si>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</si>
  <si>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</si>
  <si>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</si>
  <si>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</si>
  <si>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</si>
  <si>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</si>
  <si>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</si>
  <si>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</si>
  <si>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</si>
  <si>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</si>
  <si>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</si>
  <si>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</si>
  <si>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</si>
  <si>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</si>
  <si>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</si>
  <si>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</si>
  <si>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</si>
  <si>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</si>
  <si>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</si>
  <si>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</si>
  <si>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</si>
  <si>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</si>
  <si>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</si>
  <si>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</si>
  <si>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</si>
  <si>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</si>
  <si>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</si>
  <si>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</si>
  <si>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</si>
  <si>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</si>
  <si>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</si>
  <si>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</si>
  <si>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</si>
  <si>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</si>
  <si>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</si>
  <si>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</si>
  <si>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</si>
  <si>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</si>
  <si>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</si>
  <si>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</si>
  <si>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</si>
  <si>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</si>
  <si>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</si>
  <si>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</si>
  <si>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</si>
  <si>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</si>
  <si>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</si>
  <si>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</si>
  <si>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</si>
  <si>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</si>
  <si>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</si>
  <si>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</si>
  <si>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</si>
  <si>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</si>
  <si>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</si>
  <si>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</si>
  <si>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</si>
  <si>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</si>
  <si>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</si>
  <si>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</si>
  <si>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</si>
  <si>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</si>
  <si>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</si>
  <si>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</si>
  <si>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</si>
  <si>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</si>
  <si>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</si>
  <si>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</si>
  <si>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</si>
  <si>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</si>
  <si>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</si>
  <si>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</si>
  <si>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</si>
  <si>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</si>
  <si>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</si>
  <si>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</si>
  <si>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</si>
  <si>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</si>
  <si>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</si>
  <si>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</si>
  <si>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</si>
  <si>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</si>
  <si>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</si>
  <si>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</si>
  <si>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</si>
  <si>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</si>
  <si>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</si>
  <si>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</si>
  <si>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</si>
  <si>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</si>
  <si>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</si>
  <si>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</si>
  <si>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</si>
  <si>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</si>
  <si>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</si>
  <si>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</si>
  <si>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</si>
  <si>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</si>
  <si>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</si>
  <si>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</si>
  <si>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</si>
  <si>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</si>
  <si>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</si>
  <si>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</si>
  <si>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</si>
  <si>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</si>
  <si>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</si>
  <si>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</si>
  <si>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</si>
  <si>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</si>
  <si>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</si>
  <si>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</si>
  <si>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</si>
  <si>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</si>
  <si>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</si>
  <si>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</si>
  <si>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</si>
  <si>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</si>
  <si>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</si>
  <si>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</si>
  <si>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</si>
  <si>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</si>
  <si>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</si>
  <si>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</si>
  <si>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</si>
  <si>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</si>
  <si>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</si>
  <si>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</si>
  <si>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</si>
  <si>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</si>
  <si>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</si>
  <si>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</si>
  <si>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</si>
  <si>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</si>
  <si>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</si>
  <si>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</si>
  <si>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</si>
  <si>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</si>
  <si>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</si>
  <si>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</si>
  <si>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</si>
  <si>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</si>
  <si>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</si>
  <si>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</si>
  <si>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</si>
  <si>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</si>
  <si>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</si>
  <si>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</si>
  <si>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</si>
  <si>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</si>
  <si>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</si>
  <si>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</si>
  <si>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</si>
  <si>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</si>
  <si>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</si>
  <si>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</si>
  <si>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</si>
  <si>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</si>
  <si>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</si>
  <si>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</si>
  <si>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</si>
  <si>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</si>
  <si>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</si>
  <si>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</si>
  <si>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</si>
  <si>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</si>
  <si>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</si>
  <si>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</si>
  <si>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</si>
  <si>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</si>
  <si>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</si>
  <si>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</si>
  <si>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</si>
  <si>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</si>
  <si>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</si>
  <si>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</si>
  <si>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</si>
  <si>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</si>
  <si>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</si>
  <si>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</si>
  <si>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</si>
  <si>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</si>
  <si>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</si>
  <si>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</si>
  <si>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</si>
  <si>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</si>
  <si>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</si>
  <si>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</si>
  <si>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</si>
  <si>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</si>
  <si>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</si>
  <si>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</si>
  <si>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</si>
  <si>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</si>
  <si>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</si>
  <si>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</si>
  <si>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</si>
  <si>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</si>
  <si>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</si>
  <si>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</si>
  <si>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</si>
  <si>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</si>
  <si>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</si>
  <si>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</si>
  <si>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</si>
  <si>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</si>
  <si>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</si>
  <si>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</si>
  <si>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</si>
  <si>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</si>
  <si>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</si>
  <si>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</si>
  <si>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</si>
  <si>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</si>
  <si>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</si>
  <si>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</si>
  <si>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</si>
  <si>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</si>
  <si>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</si>
  <si>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</si>
  <si>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</si>
  <si>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</si>
  <si>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</si>
  <si>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</si>
  <si>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</si>
  <si>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</si>
  <si>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</si>
  <si>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</si>
  <si>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</si>
  <si>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</si>
  <si>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</si>
  <si>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</si>
  <si>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</si>
  <si>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</si>
  <si>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</si>
  <si>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</si>
  <si>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</si>
  <si>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</si>
  <si>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</si>
  <si>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</si>
  <si>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</si>
  <si>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</si>
  <si>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</si>
  <si>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</si>
  <si>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</si>
  <si>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</si>
  <si>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</si>
  <si>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</si>
  <si>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</si>
  <si>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</si>
  <si>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</si>
  <si>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</si>
  <si>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</si>
  <si>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</si>
  <si>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</si>
  <si>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</si>
  <si>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</si>
  <si>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</si>
  <si>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</si>
  <si>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</si>
  <si>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</si>
  <si>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</si>
  <si>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</si>
  <si>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</si>
  <si>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</si>
  <si>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</si>
  <si>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</si>
  <si>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</si>
  <si>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</si>
  <si>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</si>
  <si>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</si>
  <si>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</si>
  <si>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</si>
  <si>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</si>
  <si>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</si>
  <si>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</si>
  <si>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</si>
  <si>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</si>
  <si>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</si>
  <si>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</si>
  <si>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</si>
  <si>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</si>
  <si>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</si>
  <si>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</si>
  <si>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</si>
  <si>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</si>
  <si>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</si>
  <si>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</si>
  <si>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</si>
  <si>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</si>
  <si>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</si>
  <si>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</si>
  <si>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</si>
  <si>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</si>
  <si>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</si>
  <si>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</si>
  <si>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</si>
  <si>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</si>
  <si>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</si>
  <si>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</si>
  <si>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</si>
  <si>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</si>
  <si>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</si>
  <si>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</si>
  <si>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</si>
  <si>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</si>
  <si>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</si>
  <si>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</si>
  <si>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</si>
  <si>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</si>
  <si>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</si>
  <si>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</si>
  <si>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</si>
  <si>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</si>
  <si>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</si>
  <si>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</si>
  <si>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</si>
  <si>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</si>
  <si>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</si>
  <si>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</si>
  <si>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</si>
  <si>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</si>
  <si>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</si>
  <si>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</si>
  <si>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</si>
  <si>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</si>
  <si>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</si>
  <si>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</si>
  <si>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</si>
  <si>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</si>
  <si>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</si>
  <si>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</si>
  <si>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</si>
  <si>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</si>
  <si>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</si>
  <si>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</si>
  <si>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</si>
  <si>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</si>
  <si>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</si>
  <si>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</si>
  <si>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</si>
  <si>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</si>
  <si>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</si>
  <si>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</si>
  <si>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</si>
  <si>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</si>
  <si>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</si>
  <si>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</si>
  <si>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</si>
  <si>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</si>
  <si>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</si>
  <si>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</si>
  <si>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</si>
  <si>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</si>
  <si>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</si>
  <si>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</si>
  <si>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</si>
  <si>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</si>
  <si>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</si>
  <si>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</si>
  <si>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</si>
  <si>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</si>
  <si>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</si>
  <si>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</si>
  <si>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</si>
  <si>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</si>
  <si>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</si>
  <si>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</si>
  <si>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</si>
  <si>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</si>
  <si>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</si>
  <si>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</si>
  <si>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</si>
  <si>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</si>
  <si>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</si>
  <si>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</si>
  <si>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</si>
  <si>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</si>
  <si>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</si>
  <si>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</si>
  <si>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</si>
  <si>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</si>
  <si>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</si>
  <si>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</si>
  <si>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</si>
  <si>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</si>
  <si>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</si>
  <si>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</si>
  <si>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</si>
  <si>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</si>
  <si>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</si>
  <si>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</si>
  <si>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</si>
  <si>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</si>
  <si>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</si>
  <si>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</si>
  <si>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</si>
  <si>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</si>
  <si>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</si>
  <si>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</si>
  <si>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</si>
  <si>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</si>
  <si>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</si>
  <si>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</si>
  <si>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</si>
  <si>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</si>
  <si>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</si>
  <si>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</si>
  <si>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</si>
  <si>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</si>
  <si>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</si>
  <si>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</si>
  <si>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</si>
  <si>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</si>
  <si>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</si>
  <si>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</si>
  <si>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</si>
  <si>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</si>
  <si>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</si>
  <si>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</si>
  <si>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</si>
  <si>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</si>
  <si>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</si>
  <si>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</si>
  <si>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</si>
  <si>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</si>
  <si>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</si>
  <si>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</si>
  <si>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</si>
  <si>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</si>
  <si>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</si>
  <si>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</si>
  <si>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</si>
  <si>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</si>
  <si>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</si>
  <si>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</si>
  <si>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</si>
  <si>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</si>
  <si>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</si>
  <si>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</si>
  <si>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</si>
  <si>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</si>
  <si>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</si>
  <si>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</si>
  <si>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</si>
  <si>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</si>
  <si>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</si>
  <si>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</si>
  <si>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</si>
  <si>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</si>
  <si>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</si>
  <si>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</si>
  <si>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</si>
  <si>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</si>
  <si>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</si>
  <si>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</si>
  <si>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</si>
  <si>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</si>
  <si>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</si>
  <si>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</si>
  <si>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</si>
  <si>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</si>
  <si>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</si>
  <si>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</si>
  <si>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</si>
  <si>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</si>
  <si>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</si>
  <si>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</si>
  <si>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</si>
  <si>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</si>
  <si>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</si>
  <si>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</si>
  <si>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</si>
  <si>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</si>
  <si>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</si>
  <si>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</si>
  <si>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</si>
  <si>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</si>
  <si>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</si>
  <si>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</si>
  <si>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</si>
  <si>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</si>
  <si>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</si>
  <si>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</si>
  <si>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</si>
  <si>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</si>
  <si>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</si>
  <si>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</si>
  <si>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</si>
  <si>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</si>
  <si>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</si>
  <si>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</si>
  <si>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</si>
  <si>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</si>
  <si>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</si>
  <si>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</si>
  <si>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</si>
  <si>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</si>
  <si>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</si>
  <si>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</si>
  <si>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</si>
  <si>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</si>
  <si>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</si>
  <si>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</si>
  <si>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</si>
  <si>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</si>
  <si>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</si>
  <si>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</si>
  <si>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</si>
  <si>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</si>
  <si>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</si>
  <si>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</si>
  <si>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</si>
  <si>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</si>
  <si>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</si>
  <si>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</si>
  <si>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</si>
  <si>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</si>
  <si>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</si>
  <si>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</si>
  <si>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</si>
  <si>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</si>
  <si>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</si>
  <si>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</si>
  <si>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</si>
  <si>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</si>
  <si>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</si>
  <si>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</si>
  <si>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</si>
  <si>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</si>
  <si>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</si>
  <si>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</si>
  <si>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</si>
  <si>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</si>
  <si>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</si>
  <si>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</si>
  <si>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</si>
  <si>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</si>
  <si>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</si>
  <si>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</si>
  <si>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</si>
  <si>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</si>
  <si>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</si>
  <si>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</si>
  <si>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</si>
  <si>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</si>
  <si>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</si>
  <si>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</si>
  <si>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</si>
  <si>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</si>
  <si>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</si>
  <si>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</si>
  <si>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</si>
  <si>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</si>
  <si>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</si>
  <si>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</si>
  <si>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</si>
  <si>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</si>
  <si>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</si>
  <si>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</si>
  <si>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</si>
  <si>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</si>
  <si>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</si>
  <si>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</si>
  <si>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</si>
  <si>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</si>
  <si>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</si>
  <si>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</si>
  <si>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</si>
  <si>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</si>
  <si>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</si>
  <si>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</si>
  <si>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</si>
  <si>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</si>
  <si>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</si>
  <si>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</si>
  <si>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</si>
  <si>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</si>
  <si>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</si>
  <si>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</si>
  <si>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</si>
  <si>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</si>
  <si>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</si>
  <si>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</si>
  <si>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</si>
  <si>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</si>
  <si>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</si>
  <si>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</si>
  <si>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</si>
  <si>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</si>
  <si>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</si>
  <si>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</si>
  <si>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</si>
  <si>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</si>
  <si>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</si>
  <si>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</si>
  <si>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</si>
  <si>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</si>
  <si>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</si>
  <si>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</si>
  <si>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</si>
  <si>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</si>
  <si>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</si>
  <si>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</si>
  <si>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</si>
  <si>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</si>
  <si>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</si>
  <si>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</si>
  <si>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</si>
  <si>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</si>
  <si>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</si>
  <si>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</si>
  <si>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</si>
  <si>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</si>
  <si>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</si>
  <si>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</si>
  <si>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</si>
  <si>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</si>
  <si>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</si>
  <si>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</si>
  <si>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</si>
  <si>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</si>
  <si>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</si>
  <si>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</si>
  <si>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</si>
  <si>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</si>
  <si>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</si>
  <si>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</si>
  <si>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</si>
  <si>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</si>
  <si>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</si>
  <si>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</si>
  <si>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</si>
  <si>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</si>
  <si>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</si>
  <si>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</si>
  <si>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</si>
  <si>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</si>
  <si>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</si>
  <si>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</si>
  <si>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</si>
  <si>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</si>
  <si>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</si>
  <si>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</si>
  <si>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</si>
  <si>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</si>
  <si>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</si>
  <si>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</si>
  <si>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</si>
  <si>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</si>
  <si>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</si>
  <si>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</si>
  <si>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</si>
  <si>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</si>
  <si>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</si>
  <si>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</si>
  <si>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</si>
  <si>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</si>
  <si>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</si>
  <si>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</si>
  <si>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</si>
  <si>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</si>
  <si>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</si>
  <si>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</si>
  <si>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</si>
  <si>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</si>
  <si>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</si>
  <si>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</si>
  <si>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</si>
  <si>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</si>
  <si>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</si>
  <si>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</si>
  <si>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</si>
  <si>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</si>
  <si>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</si>
  <si>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</si>
  <si>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</si>
  <si>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</si>
  <si>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</si>
  <si>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</si>
  <si>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</si>
  <si>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</si>
  <si>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</si>
  <si>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</si>
  <si>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</si>
  <si>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</si>
  <si>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</si>
  <si>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</si>
  <si>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</si>
  <si>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</si>
  <si>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</si>
  <si>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</si>
  <si>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</si>
  <si>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</si>
  <si>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</si>
  <si>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</si>
  <si>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</si>
  <si>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</si>
  <si>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</si>
  <si>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</si>
  <si>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</si>
  <si>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</si>
  <si>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</si>
  <si>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</si>
  <si>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</si>
  <si>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</si>
  <si>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</si>
  <si>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</si>
  <si>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</si>
  <si>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</si>
  <si>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</si>
  <si>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</si>
  <si>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</si>
  <si>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</si>
  <si>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</si>
  <si>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</si>
  <si>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</si>
  <si>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</si>
  <si>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</si>
  <si>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</si>
  <si>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</si>
  <si>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</si>
  <si>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</si>
  <si>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</si>
  <si>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</si>
  <si>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</si>
  <si>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</si>
  <si>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</si>
  <si>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</si>
  <si>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</si>
  <si>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</si>
  <si>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</si>
  <si>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</si>
  <si>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</si>
  <si>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</si>
  <si>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</si>
  <si>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</si>
  <si>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</si>
  <si>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</si>
  <si>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</si>
  <si>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</si>
  <si>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</si>
  <si>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</si>
  <si>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</si>
  <si>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</si>
  <si>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</si>
  <si>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</si>
  <si>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</si>
  <si>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</si>
  <si>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</si>
  <si>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</si>
  <si>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</si>
  <si>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</si>
  <si>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</si>
  <si>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</si>
  <si>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</si>
  <si>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</si>
  <si>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</si>
  <si>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</si>
  <si>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</si>
  <si>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</si>
  <si>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</si>
  <si>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</si>
  <si>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</si>
  <si>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</si>
  <si>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</si>
  <si>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</si>
  <si>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</si>
  <si>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</si>
  <si>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</si>
  <si>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</si>
  <si>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</si>
  <si>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</si>
  <si>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</si>
  <si>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</si>
  <si>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</si>
  <si>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</si>
  <si>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</si>
  <si>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</si>
  <si>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</si>
  <si>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</si>
  <si>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</si>
  <si>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</si>
  <si>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</si>
  <si>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</si>
  <si>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</si>
  <si>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</si>
  <si>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</si>
  <si>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</si>
  <si>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</si>
  <si>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</si>
  <si>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</si>
  <si>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</si>
  <si>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</si>
  <si>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</si>
  <si>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</si>
  <si>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</si>
  <si>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</si>
  <si>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</si>
  <si>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</si>
  <si>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</si>
  <si>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</si>
  <si>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</si>
  <si>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</si>
  <si>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</si>
  <si>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</si>
  <si>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</si>
  <si>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</si>
  <si>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</si>
  <si>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</si>
  <si>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</si>
  <si>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</si>
  <si>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</si>
  <si>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</si>
  <si>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</si>
  <si>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</si>
  <si>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</si>
  <si>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</si>
  <si>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</si>
  <si>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</si>
  <si>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</si>
  <si>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</si>
  <si>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</si>
  <si>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</si>
  <si>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</si>
  <si>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</si>
  <si>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</si>
  <si>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</si>
  <si>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</si>
  <si>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</si>
  <si>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</si>
  <si>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</si>
  <si>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</si>
  <si>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</si>
  <si>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</si>
  <si>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</si>
  <si>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</si>
  <si>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</si>
  <si>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</si>
  <si>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</si>
  <si>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</si>
  <si>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</si>
  <si>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</si>
  <si>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</si>
  <si>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</si>
  <si>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</si>
  <si>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</si>
  <si>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</si>
  <si>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</si>
  <si>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</si>
  <si>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</si>
  <si>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</si>
  <si>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</si>
  <si>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</si>
  <si>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</si>
  <si>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</si>
  <si>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</si>
  <si>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</si>
  <si>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</si>
  <si>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</si>
  <si>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</si>
  <si>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</si>
  <si>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</si>
  <si>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</si>
  <si>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</si>
  <si>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</si>
  <si>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</si>
  <si>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</si>
  <si>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</si>
  <si>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</si>
  <si>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</si>
  <si>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</si>
  <si>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</si>
  <si>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</si>
  <si>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</si>
  <si>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</si>
  <si>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</si>
  <si>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</si>
  <si>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</si>
  <si>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</si>
  <si>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</si>
  <si>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</si>
  <si>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</si>
  <si>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</si>
  <si>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</si>
  <si>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</si>
  <si>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</si>
  <si>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</si>
  <si>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</si>
  <si>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</si>
  <si>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</si>
  <si>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</si>
  <si>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</si>
  <si>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</si>
  <si>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</si>
  <si>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</si>
  <si>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</si>
  <si>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</si>
  <si>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</si>
  <si>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</si>
  <si>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</si>
  <si>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</si>
  <si>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</si>
  <si>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</si>
  <si>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</si>
  <si>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</si>
  <si>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</si>
  <si>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</si>
  <si>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</si>
  <si>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</si>
  <si>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</si>
  <si>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</si>
  <si>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</si>
  <si>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</si>
  <si>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</si>
  <si>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</si>
  <si>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</si>
  <si>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</si>
  <si>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</si>
  <si>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</si>
  <si>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</si>
  <si>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</si>
  <si>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</si>
  <si>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</si>
  <si>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</si>
  <si>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</si>
  <si>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</si>
  <si>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</si>
  <si>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</si>
  <si>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</si>
  <si>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</si>
  <si>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</si>
  <si>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</si>
  <si>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</si>
  <si>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</si>
  <si>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</si>
  <si>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</si>
  <si>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</si>
  <si>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</si>
  <si>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</si>
  <si>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</si>
  <si>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</si>
  <si>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</si>
  <si>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</si>
  <si>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</si>
  <si>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</si>
  <si>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</si>
  <si>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</si>
  <si>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</si>
  <si>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</si>
  <si>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</si>
  <si>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</si>
  <si>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</si>
  <si>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</si>
  <si>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</si>
  <si>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</si>
  <si>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</si>
  <si>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</si>
  <si>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</si>
  <si>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</si>
  <si>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</si>
  <si>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</si>
  <si>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</si>
  <si>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</si>
  <si>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</si>
  <si>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</si>
  <si>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</si>
  <si>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</si>
  <si>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</si>
  <si>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</si>
  <si>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</si>
  <si>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</si>
  <si>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</si>
  <si>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</si>
  <si>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</si>
  <si>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</si>
  <si>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</si>
  <si>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</si>
  <si>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</si>
  <si>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</si>
  <si>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</si>
  <si>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</si>
  <si>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</si>
  <si>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</si>
  <si>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</si>
  <si>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</si>
  <si>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</si>
  <si>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</si>
  <si>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</si>
  <si>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</si>
  <si>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</si>
  <si>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</si>
  <si>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</si>
  <si>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</si>
  <si>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</si>
  <si>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</si>
  <si>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</si>
  <si>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</si>
  <si>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</si>
  <si>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</si>
  <si>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</si>
  <si>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</si>
  <si>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</si>
  <si>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</si>
  <si>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</si>
  <si>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</si>
  <si>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</si>
  <si>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</si>
  <si>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</si>
  <si>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</si>
  <si>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</si>
  <si>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</si>
  <si>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</si>
  <si>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</si>
  <si>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</si>
  <si>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</si>
  <si>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</si>
  <si>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</si>
  <si>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</si>
  <si>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</si>
  <si>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</si>
  <si>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</si>
  <si>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</si>
  <si>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</si>
  <si>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</si>
  <si>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</si>
  <si>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</si>
  <si>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</si>
  <si>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</si>
  <si>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</si>
  <si>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</si>
  <si>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</si>
  <si>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</si>
  <si>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</si>
  <si>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</si>
  <si>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</si>
  <si>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</si>
  <si>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</si>
  <si>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</si>
  <si>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</si>
  <si>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</si>
  <si>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</si>
  <si>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</si>
  <si>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</si>
  <si>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</si>
  <si>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</si>
  <si>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</si>
  <si>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</si>
  <si>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</si>
  <si>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</si>
  <si>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</si>
  <si>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</si>
  <si>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</si>
  <si>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</si>
  <si>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</si>
  <si>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</si>
  <si>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</si>
  <si>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</si>
  <si>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</si>
  <si>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</si>
  <si>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</si>
  <si>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</si>
  <si>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</si>
  <si>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</si>
  <si>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</si>
  <si>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</si>
  <si>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</si>
  <si>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</si>
  <si>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</si>
  <si>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</si>
  <si>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</si>
  <si>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</si>
  <si>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</si>
  <si>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</si>
  <si>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</si>
  <si>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</si>
  <si>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</si>
  <si>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</si>
  <si>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</si>
  <si>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</si>
  <si>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</si>
  <si>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</si>
  <si>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</si>
  <si>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</si>
  <si>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</si>
  <si>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</si>
  <si>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</si>
  <si>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</si>
  <si>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</si>
  <si>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</si>
  <si>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</si>
  <si>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</si>
  <si>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</si>
  <si>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</si>
  <si>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</si>
  <si>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</si>
  <si>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</si>
  <si>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</si>
  <si>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</si>
  <si>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</si>
  <si>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</si>
  <si>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</si>
  <si>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</si>
  <si>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</si>
  <si>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</si>
  <si>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</si>
  <si>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</si>
  <si>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</si>
  <si>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</si>
  <si>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</si>
  <si>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</si>
  <si>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</si>
  <si>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</si>
  <si>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</si>
  <si>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</si>
  <si>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</si>
  <si>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</si>
  <si>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</si>
  <si>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</si>
  <si>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</si>
  <si>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</si>
  <si>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</si>
  <si>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</si>
  <si>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</si>
  <si>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</si>
  <si>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</si>
  <si>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</si>
  <si>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</si>
  <si>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</si>
  <si>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</si>
  <si>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</si>
  <si>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</si>
  <si>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</si>
  <si>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</si>
  <si>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</si>
  <si>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</si>
  <si>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</si>
  <si>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</si>
  <si>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</si>
  <si>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</si>
  <si>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</si>
  <si>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</si>
  <si>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</si>
  <si>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</si>
  <si>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</si>
  <si>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</si>
  <si>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</si>
  <si>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</si>
  <si>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</si>
  <si>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</si>
  <si>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</si>
  <si>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</si>
  <si>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</si>
  <si>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</si>
  <si>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</si>
  <si>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</si>
  <si>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</si>
  <si>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</si>
  <si>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</si>
  <si>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</si>
  <si>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</si>
  <si>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</si>
  <si>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</si>
  <si>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</si>
  <si>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</si>
  <si>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</si>
  <si>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</si>
  <si>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</si>
  <si>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</si>
  <si>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</si>
  <si>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</si>
  <si>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</si>
  <si>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</si>
  <si>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</si>
  <si>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</si>
  <si>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</si>
  <si>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</si>
  <si>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</si>
  <si>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</si>
  <si>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</si>
  <si>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</si>
  <si>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</si>
  <si>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</si>
  <si>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</si>
  <si>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</si>
  <si>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</si>
  <si>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</si>
  <si>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</si>
  <si>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</si>
  <si>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</si>
  <si>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</si>
  <si>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</si>
  <si>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</si>
  <si>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</si>
  <si>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</si>
  <si>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</si>
  <si>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</si>
  <si>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</si>
  <si>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</si>
  <si>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</si>
  <si>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</si>
  <si>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</si>
  <si>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</si>
  <si>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</si>
  <si>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</si>
  <si>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</si>
  <si>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</si>
  <si>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</si>
  <si>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</si>
  <si>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</si>
  <si>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</si>
  <si>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</si>
  <si>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</si>
  <si>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</si>
  <si>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</si>
  <si>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</si>
  <si>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</si>
  <si>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</si>
  <si>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</si>
  <si>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</si>
  <si>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</si>
  <si>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</si>
  <si>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</si>
  <si>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</si>
  <si>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</si>
  <si>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</si>
  <si>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</si>
  <si>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</si>
  <si>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</si>
  <si>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</si>
  <si>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</si>
  <si>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</si>
  <si>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</si>
  <si>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</si>
  <si>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</si>
  <si>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</si>
  <si>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</si>
  <si>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</si>
  <si>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</si>
  <si>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</si>
  <si>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</si>
  <si>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</si>
  <si>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</si>
  <si>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</si>
  <si>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</si>
  <si>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</si>
  <si>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</si>
  <si>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</si>
  <si>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</si>
  <si>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</si>
  <si>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</si>
  <si>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</si>
  <si>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</si>
  <si>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</si>
  <si>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</si>
  <si>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</si>
  <si>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</si>
  <si>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</si>
  <si>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</si>
  <si>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</si>
  <si>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</si>
  <si>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</si>
  <si>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</si>
  <si>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</si>
  <si>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</si>
  <si>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</si>
  <si>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</si>
  <si>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</si>
  <si>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</si>
  <si>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</si>
  <si>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</si>
  <si>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</si>
  <si>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</si>
  <si>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</si>
  <si>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</si>
  <si>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</si>
  <si>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</si>
  <si>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</si>
  <si>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</si>
  <si>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</si>
  <si>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</si>
  <si>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</si>
  <si>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</si>
  <si>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</si>
  <si>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</si>
  <si>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</si>
  <si>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</si>
  <si>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</si>
  <si>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</si>
  <si>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</si>
  <si>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</si>
  <si>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</si>
  <si>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</si>
  <si>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</si>
  <si>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</si>
  <si>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</si>
  <si>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</si>
  <si>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</si>
  <si>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</si>
  <si>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</si>
  <si>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</si>
  <si>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</si>
  <si>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</si>
  <si>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</si>
  <si>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</si>
  <si>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</si>
  <si>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</si>
  <si>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</si>
  <si>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</si>
  <si>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</si>
  <si>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</si>
  <si>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</si>
  <si>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</si>
  <si>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</si>
  <si>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</si>
  <si>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</si>
  <si>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</si>
  <si>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</si>
  <si>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</si>
  <si>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</si>
  <si>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</si>
  <si>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</si>
  <si>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</si>
  <si>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</si>
  <si>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</si>
  <si>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</si>
  <si>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</si>
  <si>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</si>
  <si>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</si>
  <si>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</si>
  <si>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</si>
  <si>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</si>
  <si>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</si>
  <si>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</si>
  <si>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</si>
  <si>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</si>
  <si>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</si>
  <si>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</si>
  <si>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</si>
  <si>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</si>
  <si>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</si>
  <si>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</si>
  <si>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</si>
  <si>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</si>
  <si>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</si>
  <si>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</si>
  <si>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</si>
  <si>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</si>
  <si>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</si>
  <si>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</si>
  <si>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</si>
  <si>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</si>
  <si>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</si>
  <si>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</si>
  <si>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</si>
  <si>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</si>
  <si>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</si>
  <si>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</si>
  <si>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</si>
  <si>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</si>
  <si>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</si>
  <si>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</si>
  <si>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</si>
  <si>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</si>
  <si>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</si>
  <si>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</si>
  <si>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</si>
  <si>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</si>
  <si>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</si>
  <si>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</si>
  <si>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</si>
  <si>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</si>
  <si>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</si>
  <si>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</si>
  <si>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</si>
  <si>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</si>
  <si>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</si>
  <si>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</si>
  <si>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</si>
  <si>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</si>
  <si>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</si>
  <si>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</si>
  <si>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</si>
  <si>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</si>
  <si>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</si>
  <si>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</si>
  <si>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</si>
  <si>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</si>
  <si>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</si>
  <si>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</si>
  <si>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</si>
  <si>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</si>
  <si>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</si>
  <si>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</si>
  <si>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</si>
  <si>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</si>
  <si>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</si>
  <si>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</si>
  <si>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</si>
  <si>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</si>
  <si>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</si>
  <si>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</si>
  <si>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</si>
  <si>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</si>
  <si>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</si>
  <si>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</si>
  <si>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</si>
  <si>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</si>
  <si>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</si>
  <si>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</si>
  <si>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</si>
  <si>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</si>
  <si>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</si>
  <si>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</si>
  <si>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</si>
  <si>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</si>
  <si>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</si>
  <si>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</si>
  <si>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</si>
  <si>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</si>
  <si>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</si>
  <si>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</si>
  <si>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</si>
  <si>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</si>
  <si>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</si>
  <si>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</si>
  <si>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</si>
  <si>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</si>
  <si>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</si>
  <si>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</si>
  <si>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</si>
  <si>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</si>
  <si>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</si>
  <si>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</si>
  <si>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</si>
  <si>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</si>
  <si>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</si>
  <si>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</si>
  <si>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</si>
  <si>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</si>
  <si>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</si>
  <si>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</si>
  <si>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</si>
  <si>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</si>
  <si>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</si>
  <si>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</si>
  <si>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</si>
  <si>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</si>
  <si>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</si>
  <si>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</si>
  <si>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</si>
  <si>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</si>
  <si>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</si>
  <si>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</si>
  <si>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</si>
  <si>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</si>
  <si>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</si>
  <si>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</si>
  <si>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</si>
  <si>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</si>
  <si>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</si>
  <si>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</si>
  <si>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</si>
  <si>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</si>
  <si>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</si>
  <si>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</si>
  <si>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</si>
  <si>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</si>
  <si>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</si>
  <si>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</si>
  <si>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</si>
  <si>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</si>
  <si>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</si>
  <si>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</si>
  <si>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</si>
  <si>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</si>
  <si>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</si>
  <si>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</si>
  <si>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</si>
  <si>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</si>
  <si>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</si>
  <si>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</si>
  <si>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</si>
  <si>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</si>
  <si>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</si>
  <si>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</si>
  <si>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</si>
  <si>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</si>
  <si>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</si>
  <si>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</si>
  <si>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</si>
  <si>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</si>
  <si>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</si>
  <si>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</si>
  <si>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</si>
  <si>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</si>
  <si>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</si>
  <si>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</si>
  <si>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</si>
  <si>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</si>
  <si>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</si>
  <si>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</si>
  <si>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</si>
  <si>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</si>
  <si>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</si>
  <si>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</si>
  <si>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</si>
  <si>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</si>
  <si>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</si>
  <si>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</si>
  <si>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</si>
  <si>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</si>
  <si>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</si>
  <si>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</si>
  <si>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</si>
  <si>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</si>
  <si>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</si>
  <si>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</si>
  <si>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</si>
  <si>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</si>
  <si>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</si>
  <si>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</si>
  <si>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</si>
  <si>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</si>
  <si>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</si>
  <si>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</si>
  <si>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</si>
  <si>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</si>
  <si>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</si>
  <si>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</si>
  <si>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</si>
  <si>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</si>
  <si>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</si>
  <si>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</si>
  <si>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</si>
  <si>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</si>
  <si>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</si>
  <si>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</si>
  <si>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</si>
  <si>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</si>
  <si>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</si>
  <si>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</si>
  <si>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</si>
  <si>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</si>
  <si>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</si>
  <si>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</si>
  <si>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</si>
  <si>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</si>
  <si>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</si>
  <si>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</si>
  <si>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</si>
  <si>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</si>
  <si>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</si>
  <si>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</si>
  <si>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</si>
  <si>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</si>
  <si>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</si>
  <si>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</si>
  <si>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</si>
  <si>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</si>
  <si>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</si>
  <si>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</si>
  <si>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</si>
  <si>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</si>
  <si>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</si>
  <si>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</si>
  <si>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</si>
  <si>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</si>
  <si>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</si>
  <si>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</si>
  <si>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</si>
  <si>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</si>
  <si>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</si>
  <si>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</si>
  <si>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</si>
  <si>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</si>
  <si>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</si>
  <si>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</si>
  <si>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</si>
  <si>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</si>
  <si>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</si>
  <si>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</si>
  <si>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</si>
  <si>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</si>
  <si>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</si>
  <si>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</si>
  <si>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</si>
  <si>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</si>
  <si>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</si>
  <si>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</si>
  <si>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</si>
  <si>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</si>
  <si>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</si>
  <si>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</si>
  <si>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</si>
  <si>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</si>
  <si>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</si>
  <si>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</si>
  <si>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</si>
  <si>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</si>
  <si>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</si>
  <si>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</si>
  <si>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</si>
  <si>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</si>
  <si>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</si>
  <si>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</si>
  <si>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</si>
  <si>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</si>
  <si>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</si>
  <si>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</si>
  <si>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</si>
  <si>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</si>
  <si>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</si>
  <si>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</si>
  <si>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</si>
  <si>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</si>
  <si>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</si>
  <si>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</si>
  <si>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</si>
  <si>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</si>
  <si>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</si>
  <si>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</si>
  <si>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</si>
  <si>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</si>
  <si>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</si>
  <si>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</si>
  <si>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</si>
  <si>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</si>
  <si>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</si>
  <si>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</si>
  <si>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</si>
  <si>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</si>
  <si>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</si>
  <si>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</si>
  <si>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</si>
  <si>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</si>
  <si>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</si>
  <si>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</si>
  <si>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</si>
  <si>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</si>
  <si>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</si>
  <si>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</si>
  <si>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</si>
  <si>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</si>
  <si>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</si>
  <si>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</si>
  <si>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</si>
  <si>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</si>
  <si>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</si>
  <si>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</si>
  <si>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</si>
  <si>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</si>
  <si>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</si>
  <si>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</si>
  <si>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</si>
  <si>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</si>
  <si>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</si>
  <si>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</si>
  <si>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</si>
  <si>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</si>
  <si>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</si>
  <si>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</si>
  <si>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</si>
  <si>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</si>
  <si>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</si>
  <si>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</si>
  <si>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</si>
  <si>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</si>
  <si>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</si>
  <si>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</si>
  <si>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</si>
  <si>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</si>
  <si>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</si>
  <si>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</si>
  <si>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</si>
  <si>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</si>
  <si>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</si>
  <si>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</si>
  <si>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</si>
  <si>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</si>
  <si>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</si>
  <si>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</si>
  <si>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</si>
  <si>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</si>
  <si>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</si>
  <si>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</si>
  <si>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</si>
  <si>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</si>
  <si>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</si>
  <si>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</si>
  <si>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</si>
  <si>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</si>
  <si>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</si>
  <si>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</si>
  <si>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</si>
  <si>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</si>
  <si>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</si>
  <si>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</si>
  <si>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</si>
  <si>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</si>
  <si>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</si>
  <si>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</si>
  <si>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</si>
  <si>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</si>
  <si>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</si>
  <si>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</si>
  <si>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</si>
  <si>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</si>
  <si>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</si>
  <si>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</si>
  <si>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</si>
  <si>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</si>
  <si>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</si>
  <si>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</si>
  <si>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</si>
  <si>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</si>
  <si>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</si>
  <si>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</si>
  <si>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</si>
  <si>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</si>
  <si>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</si>
  <si>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</si>
  <si>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</si>
  <si>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</si>
  <si>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</si>
  <si>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</si>
  <si>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</si>
  <si>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</si>
  <si>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</si>
  <si>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</si>
  <si>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</si>
  <si>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</si>
  <si>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</si>
  <si>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</si>
  <si>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</si>
  <si>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</si>
  <si>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</si>
  <si>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</si>
  <si>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</si>
  <si>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</si>
  <si>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</si>
  <si>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</si>
  <si>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</si>
  <si>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</si>
  <si>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</si>
  <si>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</si>
  <si>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</si>
  <si>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</si>
  <si>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</si>
  <si>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</si>
  <si>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</si>
  <si>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</si>
  <si>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</si>
  <si>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</si>
  <si>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</si>
  <si>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</si>
  <si>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</si>
  <si>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</si>
  <si>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</si>
  <si>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</si>
  <si>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</si>
  <si>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</si>
  <si>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</si>
  <si>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</si>
  <si>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</si>
  <si>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</si>
  <si>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</si>
  <si>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</si>
  <si>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</si>
  <si>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</si>
  <si>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</si>
  <si>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</si>
  <si>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</si>
  <si>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</si>
  <si>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</si>
  <si>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</si>
  <si>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</si>
  <si>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</si>
  <si>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</si>
  <si>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</si>
  <si>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</si>
  <si>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</si>
  <si>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</si>
  <si>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</si>
  <si>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</si>
  <si>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</si>
  <si>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</si>
  <si>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</si>
  <si>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</si>
  <si>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</si>
  <si>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</si>
  <si>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</si>
  <si>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</si>
  <si>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</si>
  <si>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</si>
  <si>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</si>
  <si>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</si>
  <si>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</si>
  <si>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</si>
  <si>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</si>
  <si>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</si>
  <si>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</si>
  <si>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</si>
  <si>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</si>
  <si>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</si>
  <si>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</si>
  <si>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</si>
  <si>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</si>
  <si>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</si>
  <si>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</si>
  <si>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</si>
  <si>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</si>
  <si>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</si>
  <si>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</si>
  <si>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</si>
  <si>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</si>
  <si>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</si>
  <si>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</si>
  <si>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</si>
  <si>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</si>
  <si>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</si>
  <si>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</si>
  <si>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</si>
  <si>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</si>
  <si>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</si>
  <si>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</si>
  <si>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</si>
  <si>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</si>
  <si>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</si>
  <si>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</si>
  <si>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</si>
  <si>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</si>
  <si>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</si>
  <si>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</si>
  <si>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</si>
  <si>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</si>
  <si>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</si>
  <si>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</si>
  <si>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</si>
  <si>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</si>
  <si>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</si>
  <si>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</si>
  <si>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</si>
  <si>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</si>
  <si>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</si>
  <si>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</si>
  <si>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</si>
  <si>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</si>
  <si>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</si>
  <si>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</si>
  <si>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</si>
  <si>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</si>
  <si>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</si>
  <si>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</si>
  <si>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</si>
  <si>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</si>
  <si>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</si>
  <si>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</si>
  <si>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</si>
  <si>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</si>
  <si>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</si>
  <si>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</si>
  <si>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</si>
  <si>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</si>
  <si>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</si>
  <si>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</si>
  <si>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</si>
  <si>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</si>
  <si>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</si>
  <si>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</si>
  <si>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</si>
  <si>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</si>
  <si>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</si>
  <si>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</si>
  <si>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</si>
  <si>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</si>
  <si>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</si>
  <si>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</si>
  <si>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</si>
  <si>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</si>
  <si>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</si>
  <si>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</si>
  <si>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</si>
  <si>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</si>
  <si>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</si>
  <si>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</si>
  <si>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</si>
  <si>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</si>
  <si>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</si>
  <si>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</si>
  <si>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</si>
  <si>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</si>
  <si>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</si>
  <si>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</si>
  <si>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</si>
  <si>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</si>
  <si>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</si>
  <si>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</si>
  <si>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</si>
  <si>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</si>
  <si>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</si>
  <si>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</si>
  <si>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</si>
  <si>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</si>
  <si>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</si>
  <si>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</si>
  <si>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</si>
  <si>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</si>
  <si>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</si>
  <si>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</si>
  <si>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</si>
  <si>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</si>
  <si>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</si>
  <si>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</si>
  <si>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</si>
  <si>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</si>
  <si>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</si>
  <si>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</si>
  <si>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</si>
  <si>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</si>
  <si>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</si>
  <si>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</si>
  <si>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</si>
  <si>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</si>
  <si>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</si>
  <si>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</si>
  <si>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</si>
  <si>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</si>
  <si>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</si>
  <si>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</si>
  <si>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</si>
  <si>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</si>
  <si>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</si>
  <si>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</si>
  <si>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</si>
  <si>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</si>
  <si>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</si>
  <si>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</si>
  <si>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</si>
  <si>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</si>
  <si>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</si>
  <si>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</si>
  <si>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</si>
  <si>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</si>
  <si>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</si>
  <si>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</si>
  <si>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</si>
  <si>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</si>
  <si>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</si>
  <si>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</si>
  <si>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</si>
  <si>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</si>
  <si>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</si>
  <si>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</si>
  <si>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</si>
  <si>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</si>
  <si>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</si>
  <si>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</si>
  <si>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</si>
  <si>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</si>
  <si>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</si>
  <si>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</si>
  <si>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</si>
  <si>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</si>
  <si>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</si>
  <si>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</si>
  <si>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</si>
  <si>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</si>
  <si>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</si>
  <si>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</si>
  <si>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</si>
  <si>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</si>
  <si>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</si>
  <si>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</si>
  <si>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</si>
  <si>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</si>
  <si>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</si>
  <si>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</si>
  <si>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</si>
  <si>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</si>
  <si>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</si>
  <si>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</si>
  <si>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</si>
  <si>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</si>
  <si>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</si>
  <si>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</si>
  <si>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</si>
  <si>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</si>
  <si>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</si>
  <si>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</si>
  <si>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</si>
  <si>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</si>
  <si>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</si>
  <si>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</si>
  <si>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</si>
  <si>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</si>
  <si>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</si>
  <si>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</si>
  <si>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</si>
  <si>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</si>
  <si>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</si>
  <si>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</si>
  <si>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</si>
  <si>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</si>
  <si>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</si>
  <si>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</si>
  <si>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</si>
  <si>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</si>
  <si>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</si>
  <si>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</si>
  <si>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</si>
  <si>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</si>
  <si>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</si>
  <si>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</si>
  <si>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</si>
  <si>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</si>
  <si>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</si>
  <si>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</si>
  <si>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</si>
  <si>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</si>
  <si>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</si>
  <si>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</si>
  <si>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</si>
  <si>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</si>
  <si>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</si>
  <si>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</si>
  <si>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</si>
  <si>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</si>
  <si>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</si>
  <si>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</si>
  <si>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</si>
  <si>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</si>
  <si>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</si>
  <si>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</si>
  <si>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</si>
  <si>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</si>
  <si>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</si>
  <si>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</si>
  <si>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</si>
  <si>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</si>
  <si>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</si>
  <si>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</si>
  <si>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</si>
  <si>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</si>
  <si>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</si>
  <si>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</si>
  <si>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</si>
  <si>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</si>
  <si>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</si>
  <si>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</si>
  <si>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</si>
  <si>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</si>
  <si>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</si>
  <si>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</si>
  <si>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</si>
  <si>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</si>
  <si>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</si>
  <si>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</si>
  <si>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</si>
  <si>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</si>
  <si>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</si>
  <si>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</si>
  <si>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</si>
  <si>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</si>
  <si>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</si>
  <si>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</si>
  <si>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</si>
  <si>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</si>
  <si>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</si>
  <si>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</si>
  <si>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</si>
  <si>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</si>
  <si>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</si>
  <si>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</si>
  <si>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</si>
  <si>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</si>
  <si>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</si>
  <si>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</si>
  <si>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</si>
  <si>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</si>
  <si>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</si>
  <si>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</si>
  <si>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</si>
  <si>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</si>
  <si>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</si>
  <si>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</si>
  <si>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</si>
  <si>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</si>
  <si>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</si>
  <si>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</si>
  <si>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</si>
  <si>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</si>
  <si>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</si>
  <si>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</si>
  <si>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</si>
  <si>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</si>
  <si>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</si>
  <si>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</si>
  <si>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</si>
  <si>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</si>
  <si>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</si>
  <si>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</si>
  <si>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</si>
  <si>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</si>
  <si>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</si>
  <si>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</si>
  <si>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</si>
  <si>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</si>
  <si>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</si>
  <si>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</si>
  <si>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</si>
  <si>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</si>
  <si>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</si>
  <si>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</si>
  <si>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</si>
  <si>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</si>
  <si>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</si>
  <si>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</si>
  <si>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</si>
  <si>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</si>
  <si>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</si>
  <si>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</si>
  <si>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</si>
  <si>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</si>
  <si>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</si>
  <si>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</si>
  <si>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</si>
  <si>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</si>
  <si>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</si>
  <si>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</si>
  <si>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</si>
  <si>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</si>
  <si>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</si>
  <si>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</si>
  <si>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</si>
  <si>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</si>
  <si>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</si>
  <si>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</si>
  <si>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</si>
  <si>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</si>
  <si>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</si>
  <si>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</si>
  <si>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</si>
  <si>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</si>
  <si>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</si>
  <si>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</si>
  <si>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</si>
  <si>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</si>
  <si>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</si>
  <si>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</si>
  <si>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</si>
  <si>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</si>
  <si>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</si>
  <si>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</si>
  <si>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</si>
  <si>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</si>
  <si>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</si>
  <si>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</si>
  <si>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</si>
  <si>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</si>
  <si>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</si>
  <si>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</si>
  <si>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</si>
  <si>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</si>
  <si>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</si>
  <si>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</si>
  <si>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</si>
  <si>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</si>
  <si>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</si>
  <si>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</si>
  <si>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</si>
  <si>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</si>
  <si>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</si>
  <si>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</si>
  <si>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</si>
  <si>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</si>
  <si>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</si>
  <si>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</si>
  <si>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</si>
  <si>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</si>
  <si>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</si>
  <si>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</si>
  <si>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</si>
  <si>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</si>
  <si>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</si>
  <si>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</si>
  <si>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</si>
  <si>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</si>
  <si>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</si>
  <si>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</si>
  <si>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</si>
  <si>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</si>
  <si>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</si>
  <si>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</si>
  <si>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</si>
  <si>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</si>
  <si>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</si>
  <si>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</si>
  <si>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</si>
  <si>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</si>
  <si>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</si>
  <si>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</si>
  <si>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</si>
  <si>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</si>
  <si>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</si>
  <si>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</si>
  <si>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</si>
  <si>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</si>
  <si>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</si>
  <si>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</si>
  <si>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</si>
  <si>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</si>
  <si>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</si>
  <si>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</si>
  <si>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</si>
  <si>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</si>
  <si>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</si>
  <si>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</si>
  <si>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</si>
  <si>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</si>
  <si>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</si>
  <si>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</si>
  <si>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</si>
  <si>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</si>
  <si>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</si>
  <si>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</si>
  <si>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</si>
  <si>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</si>
  <si>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</si>
  <si>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</si>
  <si>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</si>
  <si>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</si>
  <si>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</si>
  <si>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</si>
  <si>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</si>
  <si>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</si>
  <si>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</si>
  <si>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</si>
  <si>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</si>
  <si>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</si>
  <si>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</si>
  <si>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</si>
  <si>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</si>
  <si>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</si>
  <si>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</si>
  <si>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</si>
  <si>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</si>
  <si>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</si>
  <si>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</si>
  <si>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</si>
  <si>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</si>
  <si>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</si>
  <si>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</si>
  <si>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</si>
  <si>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</si>
  <si>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</si>
  <si>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</si>
  <si>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</si>
  <si>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</si>
  <si>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</si>
  <si>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</si>
  <si>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</si>
  <si>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</si>
  <si>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</si>
  <si>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</si>
  <si>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</si>
  <si>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</si>
  <si>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</si>
  <si>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</si>
  <si>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</si>
  <si>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</si>
  <si>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</si>
  <si>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</si>
  <si>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</si>
  <si>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</si>
  <si>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</si>
  <si>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</si>
  <si>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</si>
  <si>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</si>
  <si>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</si>
  <si>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</si>
  <si>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</si>
  <si>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</si>
  <si>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</si>
  <si>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</si>
  <si>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</si>
  <si>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</si>
  <si>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</si>
  <si>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</si>
  <si>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</si>
  <si>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</si>
  <si>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</si>
  <si>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</si>
  <si>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</si>
  <si>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</si>
  <si>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</si>
  <si>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</si>
  <si>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</si>
  <si>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</si>
  <si>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</si>
  <si>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</si>
  <si>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</si>
  <si>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</si>
  <si>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</si>
  <si>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</si>
  <si>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</si>
  <si>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</si>
  <si>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</si>
  <si>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</si>
  <si>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</si>
  <si>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</si>
  <si>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</si>
  <si>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</si>
  <si>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</si>
  <si>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</si>
  <si>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</si>
  <si>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</si>
  <si>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</si>
  <si>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</si>
  <si>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</si>
  <si>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</si>
  <si>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</si>
  <si>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</si>
  <si>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</si>
  <si>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</si>
  <si>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</si>
  <si>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</si>
  <si>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</si>
  <si>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</si>
  <si>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</si>
  <si>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</si>
  <si>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</si>
  <si>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</si>
  <si>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</si>
  <si>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</si>
  <si>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</si>
  <si>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</si>
  <si>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</si>
  <si>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</si>
  <si>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</si>
  <si>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</si>
  <si>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</si>
  <si>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</si>
  <si>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</si>
  <si>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</si>
  <si>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</si>
  <si>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</si>
  <si>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</si>
  <si>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</si>
  <si>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</si>
  <si>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</si>
  <si>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</si>
  <si>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</si>
  <si>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</si>
  <si>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</si>
  <si>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</si>
  <si>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</si>
  <si>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</si>
  <si>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</si>
  <si>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</si>
  <si>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</si>
  <si>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</si>
  <si>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</si>
  <si>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</si>
  <si>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</si>
  <si>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</si>
  <si>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</si>
  <si>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</si>
  <si>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</si>
  <si>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</si>
  <si>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</si>
  <si>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</si>
  <si>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</si>
  <si>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</si>
  <si>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</si>
  <si>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</si>
  <si>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</si>
  <si>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</si>
  <si>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</si>
  <si>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</si>
  <si>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</si>
  <si>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</si>
  <si>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</si>
  <si>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</si>
  <si>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</si>
  <si>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</si>
  <si>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</si>
  <si>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</si>
  <si>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</si>
  <si>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</si>
  <si>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</si>
  <si>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</si>
  <si>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</si>
  <si>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</si>
  <si>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</si>
  <si>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</si>
  <si>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</si>
  <si>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</si>
  <si>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</si>
  <si>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</si>
  <si>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</si>
  <si>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</si>
  <si>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</si>
  <si>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</si>
  <si>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</si>
  <si>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</si>
  <si>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</si>
  <si>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</si>
  <si>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</si>
  <si>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</si>
  <si>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</si>
  <si>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</si>
  <si>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</si>
  <si>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</si>
  <si>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</si>
  <si>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</si>
  <si>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</si>
  <si>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</si>
  <si>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</si>
  <si>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</si>
  <si>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</si>
  <si>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</si>
  <si>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</si>
  <si>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</si>
  <si>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</si>
  <si>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</si>
  <si>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</si>
  <si>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</si>
  <si>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</si>
  <si>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</si>
  <si>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</si>
  <si>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</si>
  <si>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</si>
  <si>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</si>
  <si>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</si>
  <si>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</si>
  <si>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</si>
  <si>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</si>
  <si>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</si>
  <si>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</si>
  <si>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</si>
  <si>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</si>
  <si>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</si>
  <si>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</si>
  <si>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</si>
  <si>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</si>
  <si>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</si>
  <si>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</si>
  <si>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</si>
  <si>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</si>
  <si>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</si>
  <si>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</si>
  <si>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</si>
  <si>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</si>
  <si>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</si>
  <si>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</si>
  <si>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</si>
  <si>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</si>
  <si>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</si>
  <si>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</si>
  <si>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</si>
  <si>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</si>
  <si>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</si>
  <si>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</si>
  <si>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</si>
  <si>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</si>
  <si>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</si>
  <si>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</si>
  <si>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</si>
  <si>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</si>
  <si>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</si>
  <si>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</si>
  <si>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</si>
  <si>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</si>
  <si>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</si>
  <si>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</si>
  <si>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</si>
  <si>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</si>
  <si>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</si>
  <si>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</si>
  <si>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</si>
  <si>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</si>
  <si>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</si>
  <si>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</si>
  <si>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</si>
  <si>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</si>
  <si>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</si>
  <si>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</si>
  <si>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</si>
  <si>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</si>
  <si>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</si>
  <si>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</si>
  <si>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</si>
  <si>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</si>
  <si>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</si>
  <si>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</si>
  <si>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</si>
  <si>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</si>
  <si>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</si>
  <si>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</si>
  <si>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</si>
  <si>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</si>
  <si>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</si>
  <si>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</si>
  <si>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</si>
  <si>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</si>
  <si>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</si>
  <si>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</si>
  <si>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</si>
  <si>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</si>
  <si>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</si>
  <si>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</si>
  <si>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</si>
  <si>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</si>
  <si>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</si>
  <si>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</si>
  <si>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</si>
  <si>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</si>
  <si>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</si>
  <si>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</si>
  <si>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</si>
  <si>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</si>
  <si>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</si>
  <si>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</si>
  <si>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</si>
  <si>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</si>
  <si>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</si>
  <si>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</si>
  <si>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</si>
  <si>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</si>
  <si>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</si>
  <si>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</si>
  <si>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</si>
  <si>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</si>
  <si>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</si>
  <si>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</si>
  <si>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</si>
  <si>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</si>
  <si>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</si>
  <si>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</si>
  <si>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</si>
  <si>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</si>
  <si>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</si>
  <si>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</si>
  <si>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</si>
  <si>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</si>
  <si>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</si>
  <si>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</si>
  <si>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</si>
  <si>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</si>
  <si>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</si>
  <si>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</si>
  <si>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</si>
  <si>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</si>
  <si>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</si>
  <si>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</si>
  <si>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</si>
  <si>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</si>
  <si>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</si>
  <si>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</si>
  <si>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</si>
  <si>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</si>
  <si>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</si>
  <si>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</si>
  <si>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</si>
  <si>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</si>
  <si>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</si>
  <si>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</si>
  <si>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</si>
  <si>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</si>
  <si>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</si>
  <si>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</si>
  <si>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</si>
  <si>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</si>
  <si>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</si>
  <si>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</si>
  <si>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</si>
  <si>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</si>
  <si>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</si>
  <si>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</si>
  <si>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</si>
  <si>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</si>
  <si>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</si>
  <si>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</si>
  <si>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</si>
  <si>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</si>
  <si>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</si>
  <si>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</si>
  <si>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</si>
  <si>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</si>
  <si>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</si>
  <si>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</si>
  <si>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</si>
  <si>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</si>
  <si>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</si>
  <si>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</si>
  <si>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</si>
  <si>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</si>
  <si>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</si>
  <si>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</si>
  <si>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</si>
  <si>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</si>
  <si>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</si>
  <si>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</si>
  <si>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</si>
  <si>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</si>
  <si>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</si>
  <si>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</si>
  <si>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</si>
  <si>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</si>
  <si>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</si>
  <si>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</si>
  <si>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</si>
  <si>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</si>
  <si>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</si>
  <si>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</si>
  <si>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</si>
  <si>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</si>
  <si>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</si>
  <si>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</si>
  <si>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</si>
  <si>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</si>
  <si>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</si>
  <si>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</si>
  <si>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</si>
  <si>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</si>
  <si>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</si>
  <si>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</si>
  <si>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</si>
  <si>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</si>
  <si>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</si>
  <si>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</si>
  <si>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</si>
  <si>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</si>
  <si>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</si>
  <si>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</si>
  <si>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</si>
  <si>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</si>
  <si>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</si>
  <si>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</si>
  <si>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</si>
  <si>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</si>
  <si>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</si>
  <si>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</si>
  <si>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</si>
  <si>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</si>
  <si>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</si>
  <si>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</si>
  <si>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</si>
  <si>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</si>
  <si>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</si>
  <si>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</si>
  <si>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</si>
  <si>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</si>
  <si>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</si>
  <si>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</si>
  <si>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</si>
  <si>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</si>
  <si>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</si>
  <si>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</si>
  <si>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</si>
  <si>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</si>
  <si>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</si>
  <si>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</si>
  <si>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</si>
  <si>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</si>
  <si>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</si>
  <si>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</si>
  <si>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</si>
  <si>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</si>
  <si>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</si>
  <si>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</si>
  <si>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</si>
  <si>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</si>
  <si>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</si>
  <si>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</si>
  <si>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</si>
  <si>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</si>
  <si>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</si>
  <si>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</si>
  <si>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</si>
  <si>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</si>
  <si>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</si>
  <si>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</si>
  <si>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</si>
  <si>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</si>
  <si>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</si>
  <si>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</si>
  <si>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</si>
  <si>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</si>
  <si>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</si>
  <si>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</si>
  <si>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</si>
  <si>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</si>
  <si>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</si>
  <si>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</si>
  <si>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</si>
  <si>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</si>
  <si>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</si>
  <si>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</si>
  <si>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</si>
  <si>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</si>
  <si>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</si>
  <si>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</si>
  <si>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</si>
  <si>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</si>
  <si>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</si>
  <si>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</si>
  <si>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</si>
  <si>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</si>
  <si>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</si>
  <si>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</si>
  <si>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</si>
  <si>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</si>
  <si>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</si>
  <si>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</si>
  <si>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</si>
  <si>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</si>
  <si>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</si>
  <si>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</si>
  <si>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</si>
  <si>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</si>
  <si>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</si>
  <si>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</si>
  <si>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</si>
  <si>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</si>
  <si>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</si>
  <si>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</si>
  <si>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</si>
  <si>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</si>
  <si>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</si>
  <si>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</si>
  <si>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</si>
  <si>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</si>
  <si>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</si>
  <si>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</si>
  <si>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</si>
  <si>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</si>
  <si>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</si>
  <si>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</si>
  <si>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</si>
  <si>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</si>
  <si>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</si>
  <si>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</si>
  <si>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</si>
  <si>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</si>
  <si>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</si>
  <si>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</si>
  <si>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</si>
  <si>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</si>
  <si>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</si>
  <si>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</si>
  <si>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</si>
  <si>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</si>
  <si>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</si>
  <si>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</si>
  <si>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</si>
  <si>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</si>
  <si>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</si>
  <si>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</si>
  <si>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</si>
  <si>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</si>
  <si>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</si>
  <si>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</si>
  <si>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</si>
  <si>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</si>
  <si>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</si>
  <si>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</si>
  <si>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</si>
  <si>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</si>
  <si>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</si>
  <si>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</si>
  <si>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</si>
  <si>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</si>
  <si>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</si>
  <si>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</si>
  <si>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</si>
  <si>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</si>
  <si>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</si>
  <si>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</si>
  <si>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</si>
  <si>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</si>
  <si>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</si>
  <si>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</si>
  <si>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</si>
  <si>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</si>
  <si>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</si>
  <si>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</si>
  <si>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</si>
  <si>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</si>
  <si>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</si>
  <si>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</si>
  <si>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</si>
  <si>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</si>
  <si>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</si>
  <si>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</si>
  <si>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</si>
  <si>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</si>
  <si>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</si>
  <si>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</si>
  <si>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</si>
  <si>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</si>
  <si>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</si>
  <si>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</si>
  <si>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</si>
  <si>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</si>
  <si>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</si>
  <si>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</si>
  <si>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</si>
  <si>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</si>
  <si>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</si>
  <si>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</si>
  <si>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</si>
  <si>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</si>
  <si>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</si>
  <si>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</si>
  <si>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</si>
  <si>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</si>
  <si>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</si>
  <si>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</si>
  <si>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</si>
  <si>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</si>
  <si>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</si>
  <si>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</si>
  <si>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</si>
  <si>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</si>
  <si>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</si>
  <si>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</si>
  <si>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</si>
  <si>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</si>
  <si>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</si>
  <si>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</si>
  <si>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</si>
  <si>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</si>
  <si>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</si>
  <si>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</si>
  <si>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</si>
  <si>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</si>
  <si>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</si>
  <si>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</si>
  <si>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</si>
  <si>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</si>
  <si>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</si>
  <si>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</si>
  <si>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</si>
  <si>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</si>
  <si>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</si>
  <si>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</si>
  <si>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</si>
  <si>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</si>
  <si>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</si>
  <si>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</si>
  <si>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</si>
  <si>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</si>
  <si>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</si>
  <si>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</si>
  <si>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</si>
  <si>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</si>
  <si>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</si>
  <si>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</si>
  <si>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</si>
  <si>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</si>
  <si>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</si>
  <si>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</si>
  <si>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</si>
  <si>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</si>
  <si>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</si>
  <si>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</si>
  <si>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</si>
  <si>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</si>
  <si>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</si>
  <si>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</si>
  <si>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</si>
  <si>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</si>
  <si>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</si>
  <si>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</si>
  <si>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</si>
  <si>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</si>
  <si>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</si>
  <si>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</si>
  <si>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</si>
  <si>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</si>
  <si>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</si>
  <si>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</si>
  <si>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</si>
  <si>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</si>
  <si>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</si>
  <si>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</si>
  <si>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</si>
  <si>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</si>
  <si>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</si>
  <si>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</si>
  <si>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</si>
  <si>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</si>
  <si>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</si>
  <si>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</si>
  <si>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</si>
  <si>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</si>
  <si>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</si>
  <si>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</si>
  <si>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</si>
  <si>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</si>
  <si>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</si>
  <si>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</si>
  <si>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</si>
  <si>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</si>
  <si>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</si>
  <si>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</si>
  <si>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</si>
  <si>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</si>
  <si>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</si>
  <si>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</si>
  <si>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</si>
  <si>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</si>
  <si>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</si>
  <si>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</si>
  <si>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</si>
  <si>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</si>
  <si>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</si>
  <si>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</si>
  <si>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</si>
  <si>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</si>
  <si>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</si>
  <si>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</si>
  <si>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</si>
  <si>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</si>
  <si>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</si>
  <si>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</si>
  <si>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</si>
  <si>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</si>
  <si>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</si>
  <si>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</si>
  <si>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</si>
  <si>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</si>
  <si>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</si>
  <si>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</si>
  <si>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</si>
  <si>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</si>
  <si>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</si>
  <si>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</si>
  <si>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</si>
  <si>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</si>
  <si>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</si>
  <si>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</si>
  <si>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</si>
  <si>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</si>
  <si>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</si>
  <si>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</si>
  <si>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</si>
  <si>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</si>
  <si>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</si>
  <si>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</si>
  <si>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</si>
  <si>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</si>
  <si>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</si>
  <si>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</si>
  <si>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</si>
  <si>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</si>
  <si>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</si>
  <si>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</si>
  <si>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</si>
  <si>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</si>
  <si>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</si>
  <si>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</si>
  <si>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</si>
  <si>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</si>
  <si>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</si>
  <si>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</si>
  <si>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</si>
  <si>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</si>
  <si>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</si>
  <si>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</si>
  <si>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</si>
  <si>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</si>
  <si>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</si>
  <si>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</si>
  <si>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</si>
  <si>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</si>
  <si>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</si>
  <si>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</si>
  <si>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</si>
  <si>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</si>
  <si>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</si>
  <si>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</si>
  <si>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</si>
  <si>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</si>
  <si>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</si>
  <si>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</si>
  <si>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</si>
  <si>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</si>
  <si>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</si>
  <si>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</si>
  <si>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</si>
  <si>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</si>
  <si>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</si>
  <si>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</si>
  <si>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</si>
  <si>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</si>
  <si>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</si>
  <si>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</si>
  <si>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</si>
  <si>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</si>
  <si>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</si>
  <si>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</si>
  <si>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</si>
  <si>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</si>
  <si>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</si>
  <si>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</si>
  <si>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</si>
  <si>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</si>
  <si>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</si>
  <si>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</si>
  <si>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</si>
  <si>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</si>
  <si>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</si>
  <si>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</si>
  <si>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</si>
  <si>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</si>
  <si>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</si>
  <si>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</si>
  <si>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</si>
  <si>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</si>
  <si>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</si>
  <si>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</si>
  <si>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</si>
  <si>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</si>
  <si>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</si>
  <si>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</si>
  <si>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</si>
  <si>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</si>
  <si>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</si>
  <si>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</si>
  <si>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</si>
  <si>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</si>
  <si>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</si>
  <si>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</si>
  <si>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</si>
  <si>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</si>
  <si>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</si>
  <si>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</si>
  <si>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</si>
  <si>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</si>
  <si>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</si>
  <si>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</si>
  <si>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</si>
  <si>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</si>
  <si>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</si>
  <si>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</si>
  <si>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</si>
  <si>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</si>
  <si>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</si>
  <si>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</si>
  <si>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</si>
  <si>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</si>
  <si>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</si>
  <si>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</si>
  <si>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</si>
  <si>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</si>
  <si>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</si>
  <si>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</si>
  <si>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</si>
  <si>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</si>
  <si>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</si>
  <si>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</si>
  <si>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</si>
  <si>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</si>
  <si>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</si>
  <si>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</si>
  <si>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</si>
  <si>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</si>
  <si>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</si>
  <si>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</si>
  <si>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</si>
  <si>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</si>
  <si>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</si>
  <si>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</si>
  <si>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</si>
  <si>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</si>
  <si>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</si>
  <si>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</si>
  <si>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</si>
  <si>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</si>
  <si>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</si>
  <si>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</si>
  <si>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</si>
  <si>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</si>
  <si>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</si>
  <si>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</si>
  <si>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</si>
  <si>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</si>
  <si>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</si>
  <si>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</si>
  <si>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</si>
  <si>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</si>
  <si>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</si>
  <si>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</si>
  <si>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</si>
  <si>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</si>
  <si>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</si>
  <si>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</si>
  <si>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</si>
  <si>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</si>
  <si>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</si>
  <si>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</si>
  <si>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</si>
  <si>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</si>
  <si>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</si>
  <si>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</si>
  <si>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</si>
  <si>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</si>
  <si>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</si>
  <si>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</si>
  <si>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</si>
  <si>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</si>
  <si>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</si>
  <si>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</si>
  <si>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</si>
  <si>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</si>
  <si>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</si>
  <si>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</si>
  <si>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</si>
  <si>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</si>
  <si>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</si>
  <si>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</si>
  <si>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</si>
  <si>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</si>
  <si>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</si>
  <si>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</si>
  <si>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</si>
  <si>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</si>
  <si>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</si>
  <si>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</si>
  <si>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</si>
  <si>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</si>
  <si>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</si>
  <si>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</si>
  <si>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</si>
  <si>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</si>
  <si>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</si>
  <si>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</si>
  <si>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</si>
  <si>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</si>
  <si>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</si>
  <si>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</si>
  <si>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</si>
  <si>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</si>
  <si>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</si>
  <si>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</si>
  <si>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</si>
  <si>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</si>
  <si>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</si>
  <si>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</si>
  <si>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</si>
  <si>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</si>
  <si>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</si>
  <si>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</si>
  <si>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</si>
  <si>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</si>
  <si>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</si>
  <si>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</si>
  <si>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</si>
  <si>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</si>
  <si>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</si>
  <si>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</si>
  <si>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</si>
  <si>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</si>
  <si>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</si>
  <si>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</si>
  <si>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</si>
  <si>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</si>
  <si>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</si>
  <si>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</si>
  <si>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</si>
  <si>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</si>
  <si>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</si>
  <si>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</si>
  <si>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</si>
  <si>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</si>
  <si>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</si>
  <si>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</si>
  <si>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</si>
  <si>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</si>
  <si>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</si>
  <si>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</si>
  <si>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</si>
  <si>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</si>
  <si>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</si>
  <si>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</si>
  <si>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</si>
  <si>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</si>
  <si>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</si>
  <si>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</si>
  <si>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</si>
  <si>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</si>
  <si>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</si>
  <si>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</si>
  <si>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</si>
  <si>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</si>
  <si>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</si>
  <si>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</si>
  <si>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</si>
  <si>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</si>
  <si>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</si>
  <si>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</si>
  <si>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</si>
  <si>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</si>
  <si>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</si>
  <si>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</si>
  <si>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</si>
  <si>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</si>
  <si>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</si>
  <si>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</si>
  <si>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</si>
  <si>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</si>
  <si>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</si>
  <si>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</si>
  <si>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</si>
  <si>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</si>
  <si>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</si>
  <si>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</si>
  <si>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</si>
  <si>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</si>
  <si>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</si>
  <si>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</si>
  <si>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</si>
  <si>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</si>
  <si>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</si>
  <si>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</si>
  <si>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</si>
  <si>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</si>
  <si>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</si>
  <si>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</si>
  <si>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</si>
  <si>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</si>
  <si>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</si>
  <si>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</si>
  <si>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</si>
  <si>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</si>
  <si>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</si>
  <si>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</si>
  <si>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</si>
  <si>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</si>
  <si>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</si>
  <si>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</si>
  <si>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</si>
  <si>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</si>
  <si>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</si>
  <si>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</si>
  <si>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</si>
  <si>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</si>
  <si>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</si>
  <si>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</si>
  <si>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</si>
  <si>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</si>
  <si>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</si>
  <si>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</si>
  <si>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</si>
  <si>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</si>
  <si>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</si>
  <si>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</si>
  <si>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</si>
  <si>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</si>
  <si>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</si>
  <si>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</si>
  <si>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</si>
  <si>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</si>
  <si>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</si>
  <si>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</si>
  <si>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</si>
  <si>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</si>
  <si>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</si>
  <si>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</si>
  <si>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</si>
  <si>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</si>
  <si>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</si>
  <si>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</si>
  <si>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</si>
  <si>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</si>
  <si>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</si>
  <si>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</si>
  <si>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</si>
  <si>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</si>
  <si>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</si>
  <si>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</si>
  <si>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</si>
  <si>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</si>
  <si>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</si>
  <si>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</si>
  <si>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</si>
  <si>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</si>
  <si>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</si>
  <si>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</si>
  <si>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</si>
  <si>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</si>
  <si>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</si>
  <si>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</si>
  <si>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</si>
  <si>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</si>
  <si>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</si>
  <si>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</si>
  <si>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</si>
  <si>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</si>
  <si>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</si>
  <si>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</si>
  <si>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</si>
  <si>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</si>
  <si>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</si>
  <si>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</si>
  <si>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</si>
  <si>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</si>
  <si>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</si>
  <si>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</si>
  <si>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</si>
  <si>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</si>
  <si>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</si>
  <si>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</si>
  <si>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</si>
  <si>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</si>
  <si>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</si>
  <si>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</si>
  <si>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</si>
  <si>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</si>
  <si>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</si>
  <si>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</si>
  <si>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</si>
  <si>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</si>
  <si>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</si>
  <si>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</si>
  <si>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</si>
  <si>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</si>
  <si>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</si>
  <si>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</si>
  <si>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</si>
  <si>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</si>
  <si>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</si>
  <si>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</si>
  <si>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</si>
  <si>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</si>
  <si>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</si>
  <si>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</si>
  <si>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</si>
  <si>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</si>
  <si>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</si>
  <si>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</si>
  <si>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</si>
  <si>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</si>
  <si>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</si>
  <si>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</si>
  <si>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</si>
  <si>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</si>
  <si>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</si>
  <si>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</si>
  <si>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</si>
  <si>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</si>
  <si>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</si>
  <si>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</si>
  <si>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</si>
  <si>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</si>
  <si>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</si>
  <si>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</si>
  <si>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</si>
  <si>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</si>
  <si>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</si>
  <si>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</si>
  <si>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</si>
  <si>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</si>
  <si>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</si>
  <si>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</si>
  <si>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</si>
  <si>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</si>
  <si>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</si>
  <si>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</si>
  <si>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</si>
  <si>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</si>
  <si>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</si>
  <si>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</si>
  <si>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</si>
  <si>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</si>
  <si>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</si>
  <si>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</si>
  <si>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</si>
  <si>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</si>
  <si>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</si>
  <si>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</si>
  <si>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</si>
  <si>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</si>
  <si>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</si>
  <si>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</si>
  <si>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</si>
  <si>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</si>
  <si>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</si>
  <si>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</si>
  <si>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</si>
  <si>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</si>
  <si>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</si>
  <si>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</si>
  <si>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</si>
  <si>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</si>
  <si>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</si>
  <si>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</si>
  <si>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</si>
  <si>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</si>
  <si>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</si>
  <si>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</si>
  <si>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</si>
  <si>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</si>
  <si>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</si>
  <si>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</si>
  <si>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</si>
  <si>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</si>
  <si>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</si>
  <si>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</si>
  <si>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</si>
  <si>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</si>
  <si>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</si>
  <si>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</si>
  <si>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</si>
  <si>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</si>
  <si>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</si>
  <si>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</si>
  <si>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</si>
  <si>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</si>
  <si>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</si>
  <si>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</si>
  <si>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</si>
  <si>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</si>
  <si>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</si>
  <si>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</si>
  <si>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</si>
  <si>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</si>
  <si>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</si>
  <si>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</si>
  <si>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</si>
  <si>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</si>
  <si>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</si>
  <si>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</si>
  <si>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</si>
  <si>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</si>
  <si>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</si>
  <si>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</si>
  <si>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</si>
  <si>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</si>
  <si>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</si>
  <si>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</si>
  <si>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</si>
  <si>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</si>
  <si>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</si>
  <si>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</si>
  <si>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</si>
  <si>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</si>
  <si>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</si>
  <si>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</si>
  <si>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</si>
  <si>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</si>
  <si>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</si>
  <si>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</si>
  <si>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</si>
  <si>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</si>
  <si>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</si>
  <si>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</si>
  <si>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</si>
  <si>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</si>
  <si>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</si>
  <si>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</si>
  <si>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</si>
  <si>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</si>
  <si>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</si>
  <si>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</si>
  <si>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</si>
  <si>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</si>
  <si>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</si>
  <si>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</si>
  <si>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</si>
  <si>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</si>
  <si>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</si>
  <si>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</si>
  <si>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</si>
  <si>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</si>
  <si>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</si>
  <si>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</si>
  <si>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</si>
  <si>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</si>
  <si>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</si>
  <si>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</si>
  <si>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</si>
  <si>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</si>
  <si>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</si>
  <si>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</si>
  <si>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</si>
  <si>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</si>
  <si>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</si>
  <si>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</si>
  <si>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</si>
  <si>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</si>
  <si>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</si>
  <si>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</si>
  <si>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</si>
  <si>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</si>
  <si>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</si>
  <si>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</si>
  <si>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</si>
  <si>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</si>
  <si>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</si>
  <si>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</si>
  <si>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</si>
  <si>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</si>
  <si>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</si>
  <si>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</si>
  <si>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</si>
  <si>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</si>
  <si>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</si>
  <si>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</si>
  <si>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</si>
  <si>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</si>
  <si>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</si>
  <si>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</si>
  <si>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</si>
  <si>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</si>
  <si>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</si>
  <si>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</si>
  <si>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</si>
  <si>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</si>
  <si>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</si>
  <si>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</si>
  <si>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</si>
  <si>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</si>
  <si>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</si>
  <si>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</si>
  <si>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</si>
  <si>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</si>
  <si>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</si>
  <si>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</si>
  <si>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</si>
  <si>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</si>
  <si>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</si>
  <si>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</si>
  <si>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</si>
  <si>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</si>
  <si>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</si>
  <si>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</si>
  <si>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</si>
  <si>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</si>
  <si>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</si>
  <si>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</si>
  <si>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</si>
  <si>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</si>
  <si>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</si>
  <si>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</si>
  <si>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</si>
  <si>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</si>
  <si>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</si>
  <si>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</si>
  <si>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</si>
  <si>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</si>
  <si>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</si>
  <si>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</si>
  <si>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</si>
  <si>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</si>
  <si>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</si>
  <si>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</si>
  <si>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</si>
  <si>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</si>
  <si>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</si>
  <si>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</si>
  <si>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</si>
  <si>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</si>
  <si>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</si>
  <si>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</si>
  <si>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</si>
  <si>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</si>
  <si>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</si>
  <si>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</si>
  <si>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</si>
  <si>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</si>
  <si>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</si>
  <si>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</si>
  <si>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</si>
  <si>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</si>
  <si>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</si>
  <si>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</si>
  <si>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</si>
  <si>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</si>
  <si>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</si>
  <si>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</si>
  <si>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</si>
  <si>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</si>
  <si>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</si>
  <si>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</si>
  <si>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</si>
  <si>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</si>
  <si>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</si>
  <si>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</si>
  <si>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</si>
  <si>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</si>
  <si>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</si>
  <si>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</si>
  <si>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</si>
  <si>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</si>
  <si>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</si>
  <si>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</si>
  <si>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</si>
  <si>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</si>
  <si>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</si>
  <si>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</si>
  <si>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</si>
  <si>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</si>
  <si>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</si>
  <si>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</si>
  <si>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</si>
  <si>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</si>
  <si>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</si>
  <si>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</si>
  <si>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</si>
  <si>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</si>
  <si>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</si>
  <si>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</si>
  <si>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</si>
  <si>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</si>
  <si>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</si>
  <si>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</si>
  <si>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</si>
  <si>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</si>
  <si>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</si>
  <si>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</si>
  <si>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</si>
  <si>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</si>
  <si>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</si>
  <si>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</si>
  <si>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</si>
  <si>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</si>
  <si>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</si>
  <si>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</si>
  <si>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</si>
  <si>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</si>
  <si>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</si>
  <si>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</si>
  <si>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</si>
  <si>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</si>
  <si>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</si>
  <si>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</si>
  <si>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</si>
  <si>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</si>
  <si>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</si>
  <si>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</si>
  <si>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</si>
  <si>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</si>
  <si>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</si>
  <si>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</si>
  <si>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</si>
  <si>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</si>
  <si>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</si>
  <si>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</si>
  <si>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</si>
  <si>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</si>
  <si>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</si>
  <si>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</si>
  <si>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</si>
  <si>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</si>
  <si>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</si>
  <si>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</si>
  <si>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</si>
  <si>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</si>
  <si>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</si>
  <si>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</si>
  <si>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</si>
  <si>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</si>
  <si>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</si>
  <si>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</si>
  <si>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</si>
  <si>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</si>
  <si>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</si>
  <si>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</si>
  <si>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</si>
  <si>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</si>
  <si>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</si>
  <si>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</si>
  <si>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</si>
  <si>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</si>
  <si>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</si>
  <si>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</si>
  <si>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</si>
  <si>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</si>
  <si>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</si>
  <si>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</si>
  <si>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</si>
  <si>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</si>
  <si>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</si>
  <si>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</si>
  <si>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</si>
  <si>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</si>
  <si>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</si>
  <si>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</si>
  <si>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</si>
  <si>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</si>
  <si>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</si>
  <si>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</si>
  <si>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</si>
  <si>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</si>
  <si>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</si>
  <si>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</si>
  <si>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</si>
  <si>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</si>
  <si>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</si>
  <si>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</si>
  <si>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</si>
  <si>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</si>
  <si>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</si>
  <si>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</si>
  <si>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</si>
  <si>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</si>
  <si>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</si>
  <si>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</si>
  <si>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</si>
  <si>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</si>
  <si>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</si>
  <si>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</si>
  <si>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</si>
  <si>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</si>
  <si>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</si>
  <si>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</si>
  <si>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</si>
  <si>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</si>
  <si>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</si>
  <si>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</si>
  <si>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</si>
  <si>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</si>
  <si>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</si>
  <si>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</si>
  <si>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</si>
  <si>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</si>
  <si>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</si>
  <si>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</si>
  <si>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</si>
  <si>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</si>
  <si>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</si>
  <si>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</si>
  <si>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</si>
  <si>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</si>
  <si>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</si>
  <si>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</si>
  <si>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</si>
  <si>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</si>
  <si>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</si>
  <si>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</si>
  <si>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</si>
  <si>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</si>
  <si>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</si>
  <si>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</si>
  <si>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</si>
  <si>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</si>
  <si>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</si>
  <si>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</si>
  <si>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</si>
  <si>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</si>
  <si>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</si>
  <si>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</si>
  <si>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</si>
  <si>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</si>
  <si>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</si>
  <si>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</si>
  <si>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</si>
  <si>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</si>
  <si>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</si>
  <si>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</si>
  <si>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</si>
  <si>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</si>
  <si>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</si>
  <si>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</si>
  <si>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</si>
  <si>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</si>
  <si>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</si>
  <si>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</si>
  <si>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</si>
  <si>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</si>
  <si>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</si>
  <si>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</si>
  <si>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</si>
  <si>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</si>
  <si>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</si>
  <si>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</si>
  <si>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</si>
  <si>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</si>
  <si>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</si>
  <si>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</si>
  <si>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</si>
  <si>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</si>
  <si>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</si>
  <si>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</si>
  <si>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</si>
  <si>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</si>
  <si>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</si>
  <si>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</si>
  <si>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</si>
  <si>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</si>
  <si>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</si>
  <si>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</si>
  <si>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</si>
  <si>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</si>
  <si>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</si>
  <si>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</si>
  <si>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</si>
  <si>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</si>
  <si>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</si>
  <si>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</si>
  <si>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</si>
  <si>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</si>
  <si>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</si>
  <si>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</si>
  <si>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</si>
  <si>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</si>
  <si>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</si>
  <si>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</si>
  <si>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</si>
  <si>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</si>
  <si>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</si>
  <si>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</si>
  <si>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</si>
  <si>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</si>
  <si>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</si>
  <si>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</si>
  <si>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</si>
  <si>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</si>
  <si>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</si>
  <si>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</si>
  <si>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</si>
  <si>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</si>
  <si>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</si>
  <si>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</si>
  <si>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</si>
  <si>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</si>
  <si>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</si>
  <si>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</si>
  <si>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</si>
  <si>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</si>
  <si>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</si>
  <si>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</si>
  <si>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</si>
  <si>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</si>
  <si>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</si>
  <si>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</si>
  <si>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</si>
  <si>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</si>
  <si>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</si>
  <si>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</si>
  <si>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</si>
  <si>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</si>
  <si>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</si>
  <si>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</si>
  <si>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</si>
  <si>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</si>
  <si>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</si>
  <si>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</si>
  <si>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</si>
  <si>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</si>
  <si>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</si>
  <si>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</si>
  <si>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</si>
  <si>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</si>
  <si>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</si>
  <si>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</si>
  <si>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</si>
  <si>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</si>
  <si>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</si>
  <si>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</si>
  <si>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</si>
  <si>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</si>
  <si>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</si>
  <si>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</si>
  <si>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</si>
  <si>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</si>
  <si>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</si>
  <si>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</si>
  <si>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</si>
  <si>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</si>
  <si>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</si>
  <si>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</si>
  <si>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</si>
  <si>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</si>
  <si>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</si>
  <si>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</si>
  <si>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</si>
  <si>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</si>
  <si>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</si>
  <si>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</si>
  <si>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</si>
  <si>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</si>
  <si>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</si>
  <si>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</si>
  <si>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</si>
  <si>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</si>
  <si>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</si>
  <si>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</si>
  <si>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</si>
  <si>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</si>
  <si>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</si>
  <si>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</si>
  <si>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</si>
  <si>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</si>
  <si>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</si>
  <si>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</si>
  <si>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</si>
  <si>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</si>
  <si>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</si>
  <si>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</si>
  <si>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</si>
  <si>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</si>
  <si>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</si>
  <si>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</si>
  <si>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</si>
  <si>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</si>
  <si>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</si>
  <si>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</si>
  <si>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</si>
  <si>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</si>
  <si>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</si>
  <si>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</si>
  <si>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</si>
  <si>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</si>
  <si>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</si>
  <si>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</si>
  <si>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</si>
  <si>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</si>
  <si>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</si>
  <si>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</si>
  <si>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</si>
  <si>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</si>
  <si>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</si>
  <si>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</si>
  <si>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</si>
  <si>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</si>
  <si>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</si>
  <si>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</si>
  <si>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</si>
  <si>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</si>
  <si>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</si>
  <si>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</si>
  <si>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</si>
  <si>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</si>
  <si>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</si>
  <si>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</si>
  <si>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</si>
  <si>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</si>
  <si>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</si>
  <si>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</si>
  <si>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</si>
  <si>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</si>
  <si>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</si>
  <si>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</si>
  <si>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</si>
  <si>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</si>
  <si>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</si>
  <si>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</si>
  <si>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</si>
  <si>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</si>
  <si>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</si>
  <si>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</si>
  <si>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</si>
  <si>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</si>
  <si>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</si>
  <si>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</si>
  <si>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</si>
  <si>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</si>
  <si>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</si>
  <si>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</si>
  <si>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</si>
  <si>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</si>
  <si>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</si>
  <si>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</si>
  <si>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</si>
  <si>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</si>
  <si>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</si>
  <si>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</si>
  <si>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</si>
  <si>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</si>
  <si>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</si>
  <si>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</si>
  <si>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</si>
  <si>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</si>
  <si>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</si>
  <si>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</si>
  <si>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</si>
  <si>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</si>
  <si>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</si>
  <si>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</si>
  <si>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</si>
  <si>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</si>
  <si>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</si>
  <si>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</si>
  <si>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</si>
  <si>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</si>
  <si>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</si>
  <si>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</si>
  <si>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</si>
  <si>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</si>
  <si>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</si>
  <si>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</si>
  <si>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</si>
  <si>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</si>
  <si>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</si>
  <si>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</si>
  <si>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</si>
  <si>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</si>
  <si>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</si>
  <si>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</si>
  <si>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</si>
  <si>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</si>
  <si>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</si>
  <si>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</si>
  <si>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</si>
  <si>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</si>
  <si>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</si>
  <si>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</si>
  <si>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</si>
  <si>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</si>
  <si>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</si>
  <si>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</si>
  <si>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</si>
  <si>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</si>
  <si>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</si>
  <si>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</si>
  <si>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</si>
  <si>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</si>
  <si>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</si>
  <si>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</si>
  <si>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</si>
  <si>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</si>
  <si>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</si>
  <si>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</si>
  <si>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</si>
  <si>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</si>
  <si>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</si>
  <si>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</si>
  <si>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</si>
  <si>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</si>
  <si>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</si>
  <si>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</si>
  <si>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</si>
  <si>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</si>
  <si>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</si>
  <si>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</si>
  <si>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</si>
  <si>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</si>
  <si>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</si>
  <si>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</si>
  <si>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</si>
  <si>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</si>
  <si>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</si>
  <si>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</si>
  <si>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</si>
  <si>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</si>
  <si>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</si>
  <si>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</si>
  <si>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</si>
  <si>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</si>
  <si>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</si>
  <si>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</si>
  <si>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</si>
  <si>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</si>
  <si>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</si>
  <si>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</si>
  <si>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</si>
  <si>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</si>
  <si>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</si>
  <si>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</si>
  <si>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</si>
  <si>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</si>
  <si>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</si>
  <si>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</si>
  <si>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</si>
  <si>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</si>
  <si>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</si>
  <si>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</si>
  <si>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</si>
  <si>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</si>
  <si>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</si>
  <si>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</si>
  <si>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</si>
  <si>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</si>
  <si>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</si>
  <si>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</si>
  <si>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</si>
  <si>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</si>
  <si>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</si>
  <si>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</si>
  <si>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</si>
  <si>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</si>
  <si>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</si>
  <si>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</si>
  <si>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</si>
  <si>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</si>
  <si>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</si>
  <si>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</si>
  <si>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</si>
  <si>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</si>
  <si>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</si>
  <si>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</si>
  <si>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</si>
  <si>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</si>
  <si>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</si>
  <si>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</si>
  <si>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</si>
  <si>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</si>
  <si>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</si>
  <si>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</si>
  <si>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</si>
  <si>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</si>
  <si>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</si>
  <si>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</si>
  <si>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</si>
  <si>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</si>
  <si>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</si>
  <si>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</si>
  <si>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</si>
  <si>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</si>
  <si>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</si>
  <si>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</si>
  <si>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</si>
  <si>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</si>
  <si>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</si>
  <si>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</si>
  <si>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</si>
  <si>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</si>
  <si>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</si>
  <si>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</si>
  <si>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</si>
  <si>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</si>
  <si>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</si>
  <si>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</si>
  <si>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</si>
  <si>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</si>
  <si>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</si>
  <si>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</si>
  <si>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</si>
  <si>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</si>
  <si>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</si>
  <si>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</si>
  <si>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</si>
  <si>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</si>
  <si>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</si>
  <si>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</si>
  <si>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</si>
  <si>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</si>
  <si>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</si>
  <si>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</si>
  <si>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</si>
  <si>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</si>
  <si>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</si>
  <si>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</si>
  <si>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</si>
  <si>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</si>
  <si>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</si>
  <si>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</si>
  <si>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</si>
  <si>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</si>
  <si>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</si>
  <si>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</si>
  <si>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</si>
  <si>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</si>
  <si>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</si>
  <si>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</si>
  <si>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</si>
  <si>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</si>
  <si>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</si>
  <si>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</si>
  <si>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</si>
  <si>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</si>
  <si>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</si>
  <si>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</si>
  <si>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</si>
  <si>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</si>
  <si>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</si>
  <si>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</si>
  <si>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</si>
  <si>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</si>
  <si>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</si>
  <si>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</si>
  <si>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</si>
  <si>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</si>
  <si>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</si>
  <si>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</si>
  <si>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</si>
  <si>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</si>
  <si>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</si>
  <si>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</si>
  <si>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</si>
  <si>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</si>
  <si>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</si>
  <si>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</si>
  <si>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</si>
  <si>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</si>
  <si>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</si>
  <si>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</si>
  <si>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</si>
  <si>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</si>
  <si>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</si>
  <si>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</si>
  <si>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</si>
  <si>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</si>
  <si>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</si>
  <si>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</si>
  <si>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</si>
  <si>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</si>
  <si>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</si>
  <si>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</si>
  <si>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</si>
  <si>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</si>
  <si>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</si>
  <si>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</si>
  <si>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</si>
  <si>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</si>
  <si>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</si>
  <si>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</si>
  <si>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</si>
  <si>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</si>
  <si>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</si>
  <si>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</si>
  <si>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</si>
  <si>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</si>
  <si>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</si>
  <si>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</si>
  <si>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</si>
  <si>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</si>
  <si>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</si>
  <si>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</si>
  <si>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</si>
  <si>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</si>
  <si>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</si>
  <si>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</si>
  <si>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</si>
  <si>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</si>
  <si>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</si>
  <si>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</si>
  <si>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</si>
  <si>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</si>
  <si>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</si>
  <si>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</si>
  <si>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</si>
  <si>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</si>
  <si>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</si>
  <si>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</si>
  <si>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</si>
  <si>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</si>
  <si>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</si>
  <si>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</si>
  <si>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</si>
  <si>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</si>
  <si>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</si>
  <si>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</si>
  <si>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</si>
  <si>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</si>
  <si>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</si>
  <si>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</si>
  <si>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</si>
  <si>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</si>
  <si>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</si>
  <si>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</si>
  <si>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</si>
  <si>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</si>
  <si>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</si>
  <si>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</si>
  <si>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</si>
  <si>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</si>
  <si>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</si>
  <si>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</si>
  <si>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</si>
  <si>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</si>
  <si>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</si>
  <si>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</si>
  <si>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</si>
  <si>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</si>
  <si>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</si>
  <si>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</si>
  <si>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</si>
  <si>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</si>
  <si>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</si>
  <si>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</si>
  <si>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</si>
  <si>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</si>
  <si>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</si>
  <si>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</si>
  <si>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</si>
  <si>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</si>
  <si>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</si>
  <si>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</si>
  <si>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</si>
  <si>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</si>
  <si>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</si>
  <si>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</si>
  <si>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</si>
  <si>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</si>
  <si>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</si>
  <si>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</si>
  <si>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</si>
  <si>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</si>
  <si>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</si>
  <si>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</si>
  <si>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</si>
  <si>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</si>
  <si>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</si>
  <si>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</si>
  <si>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</si>
  <si>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</si>
  <si>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</si>
  <si>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</si>
  <si>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</si>
  <si>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</si>
  <si>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</si>
  <si>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</si>
  <si>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</si>
  <si>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</si>
  <si>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</si>
  <si>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</si>
  <si>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</si>
  <si>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</si>
  <si>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</si>
  <si>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</si>
  <si>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</si>
  <si>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</si>
  <si>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</si>
  <si>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</si>
  <si>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</si>
  <si>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</si>
  <si>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</si>
  <si>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</si>
  <si>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</si>
  <si>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</si>
  <si>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</si>
  <si>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</si>
  <si>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</si>
  <si>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</si>
  <si>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</si>
  <si>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</si>
  <si>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</si>
  <si>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</si>
  <si>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</si>
  <si>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</si>
  <si>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</si>
  <si>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</si>
  <si>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</si>
  <si>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</si>
  <si>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</si>
  <si>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</si>
  <si>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</si>
  <si>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</si>
  <si>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</si>
  <si>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</si>
  <si>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</si>
  <si>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</si>
  <si>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</si>
  <si>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</si>
  <si>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</si>
  <si>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</si>
  <si>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</si>
  <si>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</si>
  <si>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</si>
  <si>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</si>
  <si>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</si>
  <si>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</si>
  <si>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</si>
  <si>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</si>
  <si>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</si>
  <si>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</si>
  <si>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</si>
  <si>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</si>
  <si>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</si>
  <si>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</si>
  <si>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</si>
  <si>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</si>
  <si>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</si>
  <si>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</si>
  <si>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</si>
  <si>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</si>
  <si>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</si>
  <si>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</si>
  <si>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</si>
  <si>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</si>
  <si>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</si>
  <si>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</si>
  <si>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</si>
  <si>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</si>
  <si>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</si>
  <si>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</si>
  <si>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</si>
  <si>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</si>
  <si>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</si>
  <si>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</si>
  <si>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</si>
  <si>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</si>
  <si>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</si>
  <si>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</si>
  <si>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</si>
  <si>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</si>
  <si>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</si>
  <si>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</si>
  <si>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</si>
  <si>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</si>
  <si>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</si>
  <si>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</si>
  <si>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</si>
  <si>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</si>
  <si>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</si>
  <si>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</si>
  <si>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</si>
  <si>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</si>
  <si>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</si>
  <si>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</si>
  <si>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</si>
  <si>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</si>
  <si>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</si>
  <si>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</si>
  <si>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</si>
  <si>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</si>
  <si>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</si>
  <si>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</si>
  <si>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</si>
  <si>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</si>
  <si>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</si>
  <si>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</si>
  <si>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</si>
  <si>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</si>
  <si>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</si>
  <si>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</si>
  <si>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</si>
  <si>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</si>
  <si>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</si>
  <si>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</si>
  <si>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</si>
  <si>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</si>
  <si>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</si>
  <si>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</si>
  <si>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</si>
  <si>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</si>
  <si>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</si>
  <si>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</si>
  <si>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</si>
  <si>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</si>
  <si>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</si>
  <si>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</si>
  <si>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</si>
  <si>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</si>
  <si>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</si>
  <si>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</si>
  <si>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</si>
  <si>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</si>
  <si>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</si>
  <si>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</si>
  <si>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</si>
  <si>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</si>
  <si>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</si>
  <si>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</si>
  <si>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</si>
  <si>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</si>
  <si>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</si>
  <si>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</si>
  <si>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</si>
  <si>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</si>
  <si>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</si>
  <si>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</si>
  <si>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</si>
  <si>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</si>
  <si>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</si>
  <si>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</si>
  <si>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</si>
  <si>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</si>
  <si>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</si>
  <si>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</si>
  <si>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</si>
  <si>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</si>
  <si>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</si>
  <si>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</si>
  <si>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</si>
  <si>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</si>
  <si>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</si>
  <si>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</si>
  <si>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</si>
  <si>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</si>
  <si>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</si>
  <si>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</si>
  <si>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</si>
  <si>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</si>
  <si>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</si>
  <si>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</si>
  <si>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</si>
  <si>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</si>
  <si>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</si>
  <si>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</si>
  <si>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</si>
  <si>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</si>
  <si>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</si>
  <si>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</si>
  <si>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</si>
  <si>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</si>
  <si>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</si>
  <si>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</si>
  <si>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</si>
  <si>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</si>
  <si>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</si>
  <si>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</si>
  <si>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</si>
  <si>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</si>
  <si>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</si>
  <si>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</si>
  <si>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</si>
  <si>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</si>
  <si>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</si>
  <si>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</si>
  <si>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</si>
  <si>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</si>
  <si>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</si>
  <si>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</si>
  <si>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</si>
  <si>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</si>
  <si>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</si>
  <si>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</si>
  <si>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</si>
  <si>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</si>
  <si>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</si>
  <si>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</si>
  <si>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</si>
  <si>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</si>
  <si>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</si>
  <si>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</si>
  <si>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</si>
  <si>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</si>
  <si>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</si>
  <si>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</si>
  <si>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</si>
  <si>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</si>
  <si>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</si>
  <si>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</si>
  <si>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</si>
  <si>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</si>
  <si>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</si>
  <si>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</si>
  <si>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</si>
  <si>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</si>
  <si>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</si>
  <si>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</si>
  <si>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</si>
  <si>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</si>
  <si>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</si>
  <si>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</si>
  <si>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</si>
  <si>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</si>
  <si>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</si>
  <si>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</si>
  <si>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</si>
  <si>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</si>
  <si>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</si>
  <si>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</si>
  <si>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</si>
  <si>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</si>
  <si>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</si>
  <si>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</si>
  <si>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</si>
  <si>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</si>
  <si>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</si>
  <si>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</si>
  <si>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</si>
  <si>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</si>
  <si>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</si>
  <si>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</si>
  <si>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</si>
  <si>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</si>
  <si>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</si>
  <si>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</si>
  <si>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</si>
  <si>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</si>
  <si>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</si>
  <si>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</si>
  <si>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</si>
  <si>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</si>
  <si>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</si>
  <si>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</si>
  <si>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</si>
  <si>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</si>
  <si>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</si>
  <si>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</si>
  <si>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</si>
  <si>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</si>
  <si>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</si>
  <si>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</si>
  <si>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</si>
  <si>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</si>
  <si>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</si>
  <si>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</si>
  <si>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</si>
  <si>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</si>
  <si>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</si>
  <si>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</si>
  <si>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</si>
  <si>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</si>
  <si>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</si>
  <si>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</si>
  <si>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</si>
  <si>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</si>
  <si>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</si>
  <si>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</si>
  <si>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</si>
  <si>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</si>
  <si>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</si>
  <si>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</si>
  <si>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</si>
  <si>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</si>
  <si>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</si>
  <si>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</si>
  <si>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</si>
  <si>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</si>
  <si>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</si>
  <si>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</si>
  <si>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</si>
  <si>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</si>
  <si>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</si>
  <si>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</si>
  <si>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</si>
  <si>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</si>
  <si>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</si>
  <si>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</si>
  <si>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</si>
  <si>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</si>
  <si>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</si>
  <si>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</si>
  <si>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</si>
  <si>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</si>
  <si>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</si>
  <si>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</si>
  <si>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</si>
  <si>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</si>
  <si>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</si>
  <si>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</si>
  <si>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</si>
  <si>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</si>
  <si>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</si>
  <si>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</si>
  <si>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</si>
  <si>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</si>
  <si>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</si>
  <si>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</si>
  <si>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</si>
  <si>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</si>
  <si>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</si>
  <si>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</si>
  <si>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</si>
  <si>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</si>
  <si>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</si>
  <si>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</si>
  <si>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</si>
  <si>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</si>
  <si>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</si>
  <si>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</si>
  <si>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</si>
  <si>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</si>
  <si>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</si>
  <si>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</si>
  <si>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</si>
  <si>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</si>
  <si>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</si>
  <si>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</si>
  <si>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</si>
  <si>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</si>
  <si>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</si>
  <si>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</si>
  <si>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</si>
  <si>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</si>
  <si>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</si>
  <si>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</si>
  <si>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</si>
  <si>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</si>
  <si>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</si>
  <si>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</si>
  <si>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</si>
  <si>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</si>
  <si>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</si>
  <si>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</si>
  <si>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</si>
  <si>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</si>
  <si>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</si>
  <si>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</si>
  <si>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</si>
  <si>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</si>
  <si>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</si>
  <si>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</si>
  <si>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</si>
  <si>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</si>
  <si>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</si>
  <si>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</si>
  <si>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</si>
  <si>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</si>
  <si>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</si>
  <si>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</si>
  <si>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</si>
  <si>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</si>
  <si>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</si>
  <si>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</si>
  <si>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</si>
  <si>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</si>
  <si>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</si>
  <si>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</si>
  <si>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</si>
  <si>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</si>
  <si>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</si>
  <si>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</si>
  <si>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</si>
  <si>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</si>
  <si>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</si>
  <si>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</si>
  <si>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</si>
  <si>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</si>
  <si>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</si>
  <si>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</si>
  <si>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</si>
  <si>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</si>
  <si>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</si>
  <si>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</si>
  <si>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</si>
  <si>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</si>
  <si>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</si>
  <si>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</si>
  <si>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</si>
  <si>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</si>
  <si>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</si>
  <si>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</si>
  <si>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</si>
  <si>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</si>
  <si>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</si>
  <si>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</si>
  <si>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</si>
  <si>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</si>
  <si>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</si>
  <si>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</si>
  <si>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</si>
  <si>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</si>
  <si>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</si>
  <si>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</si>
  <si>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</si>
  <si>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</si>
  <si>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</si>
  <si>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</si>
  <si>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</si>
  <si>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</si>
  <si>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</si>
  <si>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</si>
  <si>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</si>
  <si>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</si>
  <si>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</si>
  <si>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</si>
  <si>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</si>
  <si>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</si>
  <si>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</si>
  <si>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</si>
  <si>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</si>
  <si>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</si>
  <si>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</si>
  <si>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</si>
  <si>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</si>
  <si>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</si>
  <si>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</si>
  <si>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</si>
  <si>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</si>
  <si>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</si>
  <si>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</si>
  <si>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</si>
  <si>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</si>
  <si>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</si>
  <si>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</si>
  <si>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</si>
  <si>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</si>
  <si>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</si>
  <si>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</si>
  <si>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</si>
  <si>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</si>
  <si>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</si>
  <si>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</si>
  <si>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</si>
  <si>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</si>
  <si>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</si>
  <si>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</si>
  <si>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</si>
  <si>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</si>
  <si>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</si>
  <si>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</si>
  <si>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</si>
  <si>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</si>
  <si>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</si>
  <si>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</si>
  <si>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</si>
  <si>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</si>
  <si>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</si>
  <si>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</si>
  <si>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</si>
  <si>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</si>
  <si>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</si>
  <si>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</si>
  <si>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</si>
  <si>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</si>
  <si>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</si>
  <si>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</si>
  <si>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</si>
  <si>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</si>
  <si>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</si>
  <si>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</si>
  <si>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</si>
  <si>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</si>
  <si>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</si>
  <si>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</si>
  <si>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</si>
  <si>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</si>
  <si>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</si>
  <si>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</si>
  <si>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</si>
  <si>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</si>
  <si>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</si>
  <si>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</si>
  <si>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</si>
  <si>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</si>
  <si>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</si>
  <si>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</si>
  <si>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</si>
  <si>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</si>
  <si>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</si>
  <si>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</si>
  <si>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</si>
  <si>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</si>
  <si>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</si>
  <si>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</si>
  <si>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</si>
  <si>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</si>
  <si>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</si>
  <si>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</si>
  <si>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</si>
  <si>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</si>
  <si>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</si>
  <si>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</si>
  <si>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</si>
  <si>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</si>
  <si>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</si>
  <si>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</si>
  <si>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</si>
  <si>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</si>
  <si>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</si>
  <si>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</si>
  <si>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</si>
  <si>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</si>
  <si>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</si>
  <si>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</si>
  <si>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</si>
  <si>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</si>
  <si>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</si>
  <si>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</si>
  <si>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</si>
  <si>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</si>
  <si>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</si>
  <si>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</si>
  <si>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</si>
  <si>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</si>
  <si>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</si>
  <si>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</si>
  <si>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</si>
  <si>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</si>
  <si>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</si>
  <si>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</si>
  <si>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</si>
  <si>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</si>
  <si>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</si>
  <si>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</si>
  <si>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</si>
  <si>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</si>
  <si>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</si>
  <si>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</si>
  <si>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</si>
  <si>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</si>
  <si>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</si>
  <si>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</si>
  <si>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</si>
  <si>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</si>
  <si>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</si>
  <si>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</si>
  <si>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</si>
  <si>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</si>
  <si>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</si>
  <si>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</si>
  <si>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</si>
  <si>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</si>
  <si>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</si>
  <si>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</si>
  <si>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</si>
  <si>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</si>
  <si>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</si>
  <si>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</si>
  <si>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</si>
  <si>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</si>
  <si>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</si>
  <si>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</si>
  <si>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</si>
  <si>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</si>
  <si>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</si>
  <si>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</si>
  <si>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</si>
  <si>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</si>
  <si>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</si>
  <si>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</si>
  <si>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</si>
  <si>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</si>
  <si>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</si>
  <si>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</si>
  <si>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</si>
  <si>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</si>
  <si>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</si>
  <si>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</si>
  <si>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</si>
  <si>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</si>
  <si>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</si>
  <si>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</si>
  <si>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</si>
  <si>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</si>
  <si>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</si>
  <si>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</si>
  <si>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</si>
  <si>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</si>
  <si>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</si>
  <si>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</si>
  <si>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</si>
  <si>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</si>
  <si>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</si>
  <si>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</si>
  <si>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</si>
  <si>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</si>
  <si>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</si>
  <si>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</si>
  <si>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</si>
  <si>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</si>
  <si>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</si>
  <si>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</si>
  <si>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</si>
  <si>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</si>
  <si>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</si>
  <si>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</si>
  <si>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</si>
  <si>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</si>
  <si>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</si>
  <si>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</si>
  <si>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</si>
  <si>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</si>
  <si>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</si>
  <si>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</si>
  <si>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</si>
  <si>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</si>
  <si>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</si>
  <si>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</si>
  <si>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</si>
  <si>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</si>
  <si>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</si>
  <si>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</si>
  <si>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</si>
  <si>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</si>
  <si>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</si>
  <si>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</si>
  <si>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</si>
  <si>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</si>
  <si>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</si>
  <si>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</si>
  <si>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</si>
  <si>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</si>
  <si>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</si>
  <si>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</si>
  <si>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</si>
  <si>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</si>
  <si>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</si>
  <si>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</si>
  <si>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</si>
  <si>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</si>
  <si>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</si>
  <si>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</si>
  <si>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</si>
  <si>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</si>
  <si>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</si>
  <si>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</si>
  <si>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</si>
  <si>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</si>
  <si>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</si>
  <si>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</si>
  <si>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</si>
  <si>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</si>
  <si>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</si>
  <si>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</si>
  <si>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</si>
  <si>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</si>
  <si>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</si>
  <si>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</si>
  <si>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</si>
  <si>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</si>
  <si>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</si>
  <si>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</si>
  <si>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</si>
  <si>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</si>
  <si>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</si>
  <si>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</si>
  <si>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</si>
  <si>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</si>
  <si>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</si>
  <si>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</si>
  <si>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</si>
  <si>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</si>
  <si>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</si>
  <si>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</si>
  <si>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</si>
  <si>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</si>
  <si>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</si>
  <si>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</si>
  <si>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</si>
  <si>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</si>
  <si>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</si>
  <si>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</si>
  <si>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</si>
  <si>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</si>
  <si>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</si>
  <si>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</si>
  <si>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</si>
  <si>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</si>
  <si>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</si>
  <si>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</si>
  <si>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</si>
  <si>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</si>
  <si>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</si>
  <si>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</si>
  <si>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</si>
  <si>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</si>
  <si>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</si>
  <si>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</si>
  <si>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</si>
  <si>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</si>
  <si>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</si>
  <si>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</si>
  <si>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</si>
  <si>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</si>
  <si>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</si>
  <si>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</si>
  <si>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</si>
  <si>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</si>
  <si>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</si>
  <si>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</si>
  <si>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</si>
  <si>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</si>
  <si>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</si>
  <si>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</si>
  <si>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</si>
  <si>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</si>
  <si>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</si>
  <si>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</si>
  <si>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</si>
  <si>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</si>
  <si>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</si>
  <si>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</si>
  <si>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</si>
  <si>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</si>
  <si>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</si>
  <si>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</si>
  <si>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</si>
  <si>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</si>
  <si>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</si>
  <si>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</si>
  <si>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</si>
  <si>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</si>
  <si>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</si>
  <si>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</si>
  <si>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</si>
  <si>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</si>
  <si>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</si>
  <si>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</si>
  <si>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</si>
  <si>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</si>
  <si>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</si>
  <si>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</si>
  <si>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</si>
  <si>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</si>
  <si>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</si>
  <si>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</si>
  <si>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</si>
  <si>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</si>
  <si>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</si>
  <si>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</si>
  <si>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</si>
  <si>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</si>
  <si>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</si>
  <si>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</si>
  <si>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</si>
  <si>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</si>
  <si>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</si>
  <si>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</si>
  <si>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</si>
  <si>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</si>
  <si>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</si>
  <si>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</si>
  <si>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</si>
  <si>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</si>
  <si>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</si>
  <si>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</si>
  <si>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</si>
  <si>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</si>
  <si>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</si>
  <si>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</si>
  <si>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</si>
  <si>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</si>
  <si>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</si>
  <si>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</si>
  <si>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</si>
  <si>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</si>
  <si>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</si>
  <si>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</si>
  <si>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</si>
  <si>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</si>
  <si>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</si>
  <si>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</si>
  <si>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</si>
  <si>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</si>
  <si>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</si>
  <si>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</si>
  <si>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</si>
  <si>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</si>
  <si>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</si>
  <si>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</si>
  <si>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</si>
  <si>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</si>
  <si>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</si>
  <si>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</si>
  <si>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</si>
  <si>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</si>
  <si>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</si>
  <si>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</si>
  <si>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</si>
  <si>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</si>
  <si>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</si>
  <si>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</si>
  <si>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</si>
  <si>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</si>
  <si>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</si>
  <si>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</si>
  <si>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</si>
  <si>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</si>
  <si>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</si>
  <si>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</si>
  <si>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</si>
  <si>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</si>
  <si>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</si>
  <si>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</si>
  <si>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</si>
  <si>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</si>
  <si>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</si>
  <si>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</si>
  <si>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</si>
  <si>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</si>
  <si>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</si>
  <si>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</si>
  <si>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</si>
  <si>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</si>
  <si>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</si>
  <si>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</si>
  <si>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</si>
  <si>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</si>
  <si>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</si>
  <si>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</si>
  <si>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</si>
  <si>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</si>
  <si>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</si>
  <si>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</si>
  <si>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</si>
  <si>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</si>
  <si>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</si>
  <si>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</si>
  <si>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</si>
  <si>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</si>
  <si>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</si>
  <si>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</si>
  <si>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</si>
  <si>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</si>
  <si>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</si>
  <si>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</si>
  <si>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</si>
  <si>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</si>
  <si>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</si>
  <si>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</si>
  <si>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</si>
  <si>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</si>
  <si>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</si>
  <si>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</si>
  <si>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</si>
  <si>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</si>
  <si>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</si>
  <si>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</si>
  <si>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</si>
  <si>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</si>
  <si>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</si>
  <si>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</si>
  <si>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</si>
  <si>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</si>
  <si>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</si>
  <si>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</si>
  <si>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</si>
  <si>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</si>
  <si>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</si>
  <si>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</si>
  <si>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</si>
  <si>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</si>
  <si>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</si>
  <si>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</si>
  <si>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</si>
  <si>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</si>
  <si>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</si>
  <si>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</si>
  <si>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</si>
  <si>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</si>
  <si>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</si>
  <si>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</si>
  <si>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</si>
  <si>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</si>
  <si>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</si>
  <si>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</si>
  <si>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</si>
  <si>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</si>
  <si>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</si>
  <si>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</si>
  <si>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</si>
  <si>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</si>
  <si>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</si>
  <si>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</si>
  <si>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</si>
  <si>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</si>
  <si>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</si>
  <si>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</si>
  <si>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</si>
  <si>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</si>
  <si>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</si>
  <si>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</si>
  <si>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</si>
  <si>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</si>
  <si>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</si>
  <si>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</si>
  <si>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</si>
  <si>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</si>
  <si>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</si>
  <si>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</si>
  <si>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</si>
  <si>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</si>
  <si>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</si>
  <si>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</si>
  <si>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</si>
  <si>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</si>
  <si>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</si>
  <si>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</si>
  <si>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</si>
  <si>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</si>
  <si>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</si>
  <si>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</si>
  <si>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</si>
  <si>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</si>
  <si>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</si>
  <si>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</si>
  <si>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</si>
  <si>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</si>
  <si>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</si>
  <si>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</si>
  <si>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</si>
  <si>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</si>
  <si>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</si>
  <si>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</si>
  <si>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</si>
  <si>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</si>
  <si>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</si>
  <si>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</si>
  <si>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</si>
  <si>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</si>
  <si>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</si>
  <si>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</si>
  <si>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</si>
  <si>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</si>
  <si>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</si>
  <si>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</si>
  <si>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</si>
  <si>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</si>
  <si>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</si>
  <si>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</si>
  <si>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</si>
  <si>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</si>
  <si>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</si>
  <si>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</si>
  <si>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</si>
  <si>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</si>
  <si>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</si>
  <si>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</si>
  <si>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</si>
  <si>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</si>
  <si>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</si>
  <si>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</si>
  <si>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</si>
  <si>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</si>
  <si>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</si>
  <si>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</si>
  <si>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</si>
  <si>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</si>
  <si>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</si>
  <si>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</si>
  <si>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</si>
  <si>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</si>
  <si>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</si>
  <si>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</si>
  <si>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</si>
  <si>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</si>
  <si>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</si>
  <si>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</si>
  <si>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</si>
  <si>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</si>
  <si>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</si>
  <si>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</si>
  <si>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</si>
  <si>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</si>
  <si>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</si>
  <si>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</si>
  <si>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</si>
  <si>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</si>
  <si>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</si>
  <si>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</si>
  <si>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</si>
  <si>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</si>
  <si>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</si>
  <si>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</si>
  <si>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</si>
  <si>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</si>
  <si>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</si>
  <si>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</si>
  <si>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</si>
  <si>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</si>
  <si>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</si>
  <si>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</si>
  <si>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</si>
  <si>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</si>
  <si>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</si>
  <si>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</si>
  <si>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</si>
  <si>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</si>
  <si>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</si>
  <si>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</si>
  <si>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</si>
  <si>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</si>
  <si>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</si>
  <si>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</si>
  <si>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</si>
  <si>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</si>
  <si>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</si>
  <si>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</si>
  <si>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</si>
  <si>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</si>
  <si>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</si>
  <si>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</si>
  <si>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</si>
  <si>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</si>
  <si>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</si>
  <si>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</si>
  <si>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</si>
  <si>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</si>
  <si>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</si>
  <si>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</si>
  <si>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</si>
  <si>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</si>
  <si>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</si>
  <si>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</si>
  <si>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</si>
  <si>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</si>
  <si>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</si>
  <si>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</si>
  <si>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</si>
  <si>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</si>
  <si>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</si>
  <si>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</si>
  <si>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</si>
  <si>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</si>
  <si>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</si>
  <si>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</si>
  <si>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</si>
  <si>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</si>
  <si>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</si>
  <si>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</si>
  <si>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</si>
  <si>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</si>
  <si>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</si>
  <si>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</si>
  <si>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</si>
  <si>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</si>
  <si>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</si>
  <si>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</si>
  <si>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</si>
  <si>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</si>
  <si>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</si>
  <si>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</si>
  <si>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</si>
  <si>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</si>
  <si>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</si>
  <si>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</si>
  <si>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</si>
  <si>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</si>
  <si>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</si>
  <si>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</si>
  <si>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</si>
  <si>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</si>
  <si>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</si>
  <si>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</si>
  <si>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</si>
  <si>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</si>
  <si>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</si>
  <si>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</si>
  <si>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</si>
  <si>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</si>
  <si>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</si>
  <si>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</si>
  <si>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</si>
  <si>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</si>
  <si>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</si>
  <si>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</si>
  <si>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</si>
  <si>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</si>
  <si>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</si>
  <si>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</si>
  <si>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</si>
  <si>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</si>
  <si>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</si>
  <si>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</si>
  <si>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</si>
  <si>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</si>
  <si>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</si>
  <si>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</si>
  <si>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</si>
  <si>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</si>
  <si>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</si>
  <si>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</si>
  <si>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</si>
  <si>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</si>
  <si>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</si>
  <si>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</si>
  <si>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</si>
  <si>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</si>
  <si>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</si>
  <si>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</si>
  <si>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</si>
  <si>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</si>
  <si>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</si>
  <si>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</si>
  <si>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</si>
  <si>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</si>
  <si>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</si>
  <si>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</si>
  <si>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</si>
  <si>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</si>
  <si>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</si>
  <si>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</si>
  <si>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</si>
  <si>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</si>
  <si>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</si>
  <si>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</si>
  <si>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</si>
  <si>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</si>
  <si>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</si>
  <si>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</si>
  <si>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</si>
  <si>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</si>
  <si>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</si>
  <si>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</si>
  <si>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</si>
  <si>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</si>
  <si>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</si>
  <si>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</si>
  <si>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</si>
  <si>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</si>
  <si>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</si>
  <si>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</si>
  <si>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</si>
  <si>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</si>
  <si>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</si>
  <si>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</si>
  <si>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</si>
  <si>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</si>
  <si>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</si>
  <si>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</si>
  <si>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</si>
  <si>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</si>
  <si>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</si>
  <si>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</si>
  <si>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</si>
  <si>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</si>
  <si>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</si>
  <si>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</si>
  <si>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</si>
  <si>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</si>
  <si>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</si>
  <si>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</si>
  <si>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</si>
  <si>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</si>
  <si>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</si>
  <si>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</si>
  <si>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</si>
  <si>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</si>
  <si>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</si>
  <si>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</si>
  <si>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</si>
  <si>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</si>
  <si>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</si>
  <si>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</si>
  <si>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</si>
  <si>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</si>
  <si>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</si>
  <si>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</si>
  <si>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</si>
  <si>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</si>
  <si>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</si>
  <si>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</si>
  <si>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</si>
  <si>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</si>
  <si>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</si>
  <si>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</si>
  <si>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</si>
  <si>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</si>
  <si>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</si>
  <si>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</si>
  <si>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</si>
  <si>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</si>
  <si>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</si>
  <si>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</si>
  <si>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</si>
  <si>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</si>
  <si>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</si>
  <si>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</si>
  <si>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</si>
  <si>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</si>
  <si>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</si>
  <si>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</si>
  <si>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</si>
  <si>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</si>
  <si>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</si>
  <si>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</si>
  <si>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</si>
  <si>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</si>
  <si>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</si>
  <si>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</si>
  <si>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</si>
  <si>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</si>
  <si>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</si>
  <si>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</si>
  <si>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</si>
  <si>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</si>
  <si>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</si>
  <si>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</si>
  <si>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</si>
  <si>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</si>
  <si>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</si>
  <si>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</si>
  <si>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</si>
  <si>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</si>
  <si>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</si>
  <si>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</si>
  <si>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</si>
  <si>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</si>
  <si>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</si>
  <si>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</si>
  <si>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</si>
  <si>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</si>
  <si>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</si>
  <si>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</si>
  <si>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</si>
  <si>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</si>
  <si>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</si>
  <si>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</si>
  <si>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</si>
  <si>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</si>
  <si>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</si>
  <si>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</si>
  <si>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</si>
  <si>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</si>
  <si>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</si>
  <si>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</si>
  <si>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</si>
  <si>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</si>
  <si>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</si>
  <si>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</si>
  <si>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</si>
  <si>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</si>
  <si>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</si>
  <si>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</si>
  <si>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</si>
  <si>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</si>
  <si>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</si>
  <si>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</si>
  <si>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</si>
  <si>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</si>
  <si>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</si>
  <si>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</si>
  <si>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</si>
  <si>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</si>
  <si>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</si>
  <si>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</si>
  <si>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</si>
  <si>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</si>
  <si>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</si>
  <si>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</si>
  <si>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</si>
  <si>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</si>
  <si>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</si>
  <si>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</si>
  <si>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</si>
  <si>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</si>
  <si>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</si>
  <si>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</si>
  <si>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</si>
  <si>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</si>
  <si>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</si>
  <si>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</si>
  <si>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</si>
  <si>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</si>
  <si>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</si>
  <si>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</si>
  <si>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</si>
  <si>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</si>
  <si>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</si>
  <si>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</si>
  <si>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</si>
  <si>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</si>
  <si>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</si>
  <si>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</si>
  <si>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</si>
  <si>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</si>
  <si>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</si>
  <si>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</si>
  <si>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</si>
  <si>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</si>
  <si>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</si>
  <si>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</si>
  <si>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</si>
  <si>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</si>
  <si>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</si>
  <si>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</si>
  <si>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</si>
  <si>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</si>
  <si>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</si>
  <si>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</si>
  <si>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</si>
  <si>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</si>
  <si>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</si>
  <si>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</si>
  <si>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</si>
  <si>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</si>
  <si>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</si>
  <si>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</si>
  <si>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</si>
  <si>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</si>
  <si>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</si>
  <si>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</si>
  <si>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</si>
  <si>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</si>
  <si>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</si>
  <si>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</si>
  <si>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</si>
  <si>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</si>
  <si>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</si>
  <si>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</si>
  <si>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</si>
  <si>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</si>
  <si>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</si>
  <si>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</si>
  <si>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</si>
  <si>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</si>
  <si>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</si>
  <si>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</si>
  <si>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</si>
  <si>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</si>
  <si>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</si>
  <si>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</si>
  <si>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</si>
  <si>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</si>
  <si>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</si>
  <si>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</si>
  <si>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</si>
  <si>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</si>
  <si>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</si>
  <si>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</si>
  <si>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</si>
  <si>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</si>
  <si>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</si>
  <si>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</si>
  <si>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</si>
  <si>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</si>
  <si>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</si>
  <si>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</si>
  <si>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</si>
  <si>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</si>
  <si>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</si>
  <si>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</si>
  <si>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</si>
  <si>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</si>
  <si>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</si>
  <si>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</si>
  <si>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</si>
  <si>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</si>
  <si>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</si>
  <si>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</si>
  <si>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</si>
  <si>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</si>
  <si>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</si>
  <si>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</si>
  <si>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</si>
  <si>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</si>
  <si>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</si>
  <si>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</si>
  <si>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</si>
  <si>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</si>
  <si>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</si>
  <si>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</si>
  <si>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</si>
  <si>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</si>
  <si>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</si>
  <si>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</si>
  <si>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</si>
  <si>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</si>
  <si>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</si>
  <si>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</si>
  <si>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</si>
  <si>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</si>
  <si>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</si>
  <si>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</si>
  <si>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</si>
  <si>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</si>
  <si>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</si>
  <si>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</si>
  <si>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</si>
  <si>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</si>
  <si>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</si>
  <si>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</si>
  <si>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</si>
  <si>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</si>
  <si>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</si>
  <si>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</si>
  <si>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</si>
  <si>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</si>
  <si>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</si>
  <si>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</si>
  <si>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</si>
  <si>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</si>
  <si>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</si>
  <si>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</si>
  <si>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</si>
  <si>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</si>
  <si>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</si>
  <si>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</si>
  <si>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</si>
  <si>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</si>
  <si>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</si>
  <si>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</si>
  <si>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</si>
  <si>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</si>
  <si>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</si>
  <si>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</si>
  <si>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</si>
  <si>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</si>
  <si>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</si>
  <si>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</si>
  <si>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</si>
  <si>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</si>
  <si>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</si>
  <si>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</si>
  <si>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</si>
  <si>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</si>
  <si>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</si>
  <si>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</si>
  <si>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</si>
  <si>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</si>
  <si>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</si>
  <si>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</si>
  <si>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</si>
  <si>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</si>
  <si>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</si>
  <si>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</si>
  <si>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</si>
  <si>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</si>
  <si>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</si>
  <si>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</si>
  <si>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</si>
  <si>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</si>
  <si>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</si>
  <si>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</si>
  <si>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</si>
  <si>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</si>
  <si>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</si>
  <si>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</si>
  <si>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</si>
  <si>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</si>
  <si>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</si>
  <si>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</si>
  <si>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</si>
  <si>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</si>
  <si>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</si>
  <si>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</si>
  <si>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</si>
  <si>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</si>
  <si>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</si>
  <si>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</si>
  <si>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</si>
  <si>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</si>
  <si>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</si>
  <si>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</si>
  <si>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</si>
  <si>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</si>
  <si>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</si>
  <si>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</si>
  <si>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</si>
  <si>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</si>
  <si>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</si>
  <si>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</si>
  <si>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</si>
  <si>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</si>
  <si>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</si>
  <si>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</si>
  <si>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</si>
  <si>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</si>
  <si>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</si>
  <si>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</si>
  <si>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</si>
  <si>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</si>
  <si>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</si>
  <si>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</si>
  <si>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</si>
  <si>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</si>
  <si>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</si>
  <si>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</si>
  <si>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</si>
  <si>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</si>
  <si>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</si>
  <si>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</si>
  <si>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</si>
  <si>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</si>
  <si>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</si>
  <si>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</si>
  <si>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</si>
  <si>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</si>
  <si>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</si>
  <si>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</si>
  <si>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</si>
  <si>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</si>
  <si>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</si>
  <si>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</si>
  <si>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</si>
  <si>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</si>
  <si>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</si>
  <si>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</si>
  <si>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</si>
  <si>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</si>
  <si>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</si>
  <si>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</si>
  <si>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</si>
  <si>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</si>
  <si>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</si>
  <si>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</si>
  <si>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</si>
  <si>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</si>
  <si>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</si>
  <si>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</si>
  <si>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</si>
  <si>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</si>
  <si>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</si>
  <si>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</si>
  <si>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</si>
  <si>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</si>
  <si>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</si>
  <si>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</si>
  <si>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</si>
  <si>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</si>
  <si>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</si>
  <si>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</si>
  <si>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</si>
  <si>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</si>
  <si>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</si>
  <si>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</si>
  <si>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</si>
  <si>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</si>
  <si>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</si>
  <si>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</si>
  <si>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</si>
  <si>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</si>
  <si>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</si>
  <si>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</si>
  <si>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</si>
  <si>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</si>
  <si>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</si>
  <si>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</si>
  <si>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</si>
  <si>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</si>
  <si>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</si>
  <si>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</si>
  <si>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</si>
  <si>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</si>
  <si>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</si>
  <si>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</si>
  <si>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</si>
  <si>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</si>
  <si>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</si>
  <si>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</si>
  <si>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</si>
  <si>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</si>
  <si>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</si>
  <si>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</si>
  <si>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</si>
  <si>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</si>
  <si>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</si>
  <si>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</si>
  <si>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</si>
  <si>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</si>
  <si>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</si>
  <si>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</si>
  <si>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</si>
  <si>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</si>
  <si>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</si>
  <si>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</si>
  <si>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</si>
  <si>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</si>
  <si>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</si>
  <si>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</si>
  <si>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</si>
  <si>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</si>
  <si>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</si>
  <si>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</si>
  <si>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</si>
  <si>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</si>
  <si>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</si>
  <si>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</si>
  <si>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</si>
  <si>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</si>
  <si>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</si>
  <si>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</si>
  <si>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</si>
  <si>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</si>
  <si>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</si>
  <si>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</si>
  <si>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</si>
  <si>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</si>
  <si>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</si>
  <si>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</si>
  <si>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</si>
  <si>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</si>
  <si>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</si>
  <si>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</si>
  <si>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</si>
  <si>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</si>
  <si>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</si>
  <si>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</si>
  <si>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</si>
  <si>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</si>
  <si>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</si>
  <si>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</si>
  <si>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</si>
  <si>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</si>
  <si>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</si>
  <si>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</si>
  <si>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</si>
  <si>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</si>
  <si>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</si>
  <si>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</si>
  <si>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</si>
  <si>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</si>
  <si>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</si>
  <si>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</si>
  <si>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</si>
  <si>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</si>
  <si>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</si>
  <si>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</si>
  <si>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</si>
  <si>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</si>
  <si>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</si>
  <si>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</si>
  <si>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</si>
  <si>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</si>
  <si>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</si>
  <si>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</si>
  <si>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</si>
  <si>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</si>
  <si>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</si>
  <si>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</si>
  <si>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</si>
  <si>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</si>
  <si>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</si>
  <si>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</si>
  <si>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</si>
  <si>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</si>
  <si>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</si>
  <si>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</si>
  <si>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</si>
  <si>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</si>
  <si>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</si>
  <si>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</si>
  <si>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</si>
  <si>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</si>
  <si>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</si>
  <si>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</si>
  <si>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</si>
  <si>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</si>
  <si>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</si>
  <si>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</si>
  <si>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</si>
  <si>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</si>
  <si>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</si>
  <si>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</si>
  <si>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</si>
  <si>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</si>
  <si>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</si>
  <si>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</si>
  <si>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</si>
  <si>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</si>
  <si>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</si>
  <si>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</si>
  <si>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</si>
  <si>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</si>
  <si>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</si>
  <si>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</si>
  <si>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</si>
  <si>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</si>
  <si>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</si>
  <si>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</si>
  <si>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</si>
  <si>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</si>
  <si>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</si>
  <si>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</si>
  <si>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</si>
  <si>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</si>
  <si>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</si>
  <si>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</si>
  <si>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</si>
  <si>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</si>
  <si>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</si>
  <si>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</si>
  <si>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</si>
  <si>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</si>
  <si>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</si>
  <si>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</si>
  <si>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</si>
  <si>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</si>
  <si>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</si>
  <si>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</si>
  <si>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</si>
  <si>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</si>
  <si>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</si>
  <si>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</si>
  <si>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</si>
  <si>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</si>
  <si>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</si>
  <si>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</si>
  <si>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</si>
  <si>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</si>
  <si>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</si>
  <si>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</si>
  <si>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</si>
  <si>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</si>
  <si>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</si>
  <si>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</si>
  <si>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</si>
  <si>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</si>
  <si>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</si>
  <si>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</si>
  <si>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</si>
  <si>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</si>
  <si>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</si>
  <si>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</si>
  <si>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</si>
  <si>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</si>
  <si>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</si>
  <si>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</si>
  <si>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</si>
  <si>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</si>
  <si>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</si>
  <si>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</si>
  <si>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</si>
  <si>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</si>
  <si>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</si>
  <si>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</si>
  <si>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</si>
  <si>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</si>
  <si>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</si>
  <si>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</si>
  <si>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</si>
  <si>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</si>
  <si>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</si>
  <si>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</si>
  <si>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</si>
  <si>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</si>
  <si>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</si>
  <si>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</si>
  <si>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</si>
  <si>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</si>
  <si>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</si>
  <si>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</si>
  <si>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</si>
  <si>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</si>
  <si>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</si>
  <si>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</si>
  <si>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</si>
  <si>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</si>
  <si>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</si>
  <si>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</si>
  <si>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</si>
  <si>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</si>
  <si>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</si>
  <si>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</si>
  <si>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</si>
  <si>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</si>
  <si>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</si>
  <si>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</si>
  <si>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</si>
  <si>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</si>
  <si>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</si>
  <si>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</si>
  <si>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</si>
  <si>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</si>
  <si>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</si>
  <si>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</si>
  <si>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</si>
  <si>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</si>
  <si>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</si>
  <si>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</si>
  <si>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</si>
  <si>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</si>
  <si>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</si>
  <si>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</si>
  <si>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</si>
  <si>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</si>
  <si>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</si>
  <si>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</si>
  <si>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</si>
  <si>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</si>
  <si>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</si>
  <si>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</si>
  <si>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</si>
  <si>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</si>
  <si>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</si>
  <si>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</si>
  <si>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</si>
  <si>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</si>
  <si>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</si>
  <si>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</si>
  <si>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</si>
  <si>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</si>
  <si>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</si>
  <si>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</si>
  <si>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</si>
  <si>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</si>
  <si>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</si>
  <si>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</si>
  <si>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</si>
  <si>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</si>
  <si>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</si>
  <si>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</si>
  <si>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</si>
  <si>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</si>
  <si>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</si>
  <si>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</si>
  <si>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</si>
  <si>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</si>
  <si>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</si>
  <si>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</si>
  <si>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</si>
  <si>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</si>
  <si>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</si>
  <si>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</si>
  <si>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</si>
  <si>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</si>
  <si>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</si>
  <si>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</si>
  <si>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</si>
  <si>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</si>
  <si>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</si>
  <si>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</si>
  <si>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</si>
  <si>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</si>
  <si>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</si>
  <si>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</si>
  <si>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</si>
  <si>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</si>
  <si>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</si>
  <si>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</si>
  <si>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</si>
  <si>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</si>
  <si>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</si>
  <si>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</si>
  <si>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</si>
  <si>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</si>
  <si>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</si>
  <si>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</si>
  <si>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</si>
  <si>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</si>
  <si>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</si>
  <si>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</si>
  <si>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</si>
  <si>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</si>
  <si>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</si>
  <si>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</si>
  <si>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</si>
  <si>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</si>
  <si>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</si>
  <si>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</si>
  <si>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</si>
  <si>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</si>
  <si>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</si>
  <si>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</si>
  <si>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</si>
  <si>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</si>
  <si>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</si>
  <si>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</si>
  <si>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</si>
  <si>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</si>
  <si>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</si>
  <si>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</si>
  <si>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</si>
  <si>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</si>
  <si>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</si>
  <si>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</si>
  <si>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</si>
  <si>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</si>
  <si>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</si>
  <si>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</si>
  <si>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</si>
  <si>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</si>
  <si>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</si>
  <si>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</si>
  <si>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</si>
  <si>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</si>
  <si>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</si>
  <si>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</si>
  <si>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</si>
  <si>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</si>
  <si>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</si>
  <si>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</si>
  <si>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</si>
  <si>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</si>
  <si>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</si>
  <si>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</si>
  <si>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</si>
  <si>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</si>
  <si>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</si>
  <si>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</si>
  <si>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</si>
  <si>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</si>
  <si>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</si>
  <si>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</si>
  <si>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</si>
  <si>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</si>
  <si>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</si>
  <si>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</si>
  <si>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</si>
  <si>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</si>
  <si>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</si>
  <si>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</si>
  <si>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</si>
  <si>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</si>
  <si>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</si>
  <si>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</si>
  <si>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</si>
  <si>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</si>
  <si>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</si>
  <si>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</si>
  <si>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</si>
  <si>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</si>
  <si>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</si>
  <si>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</si>
  <si>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</si>
  <si>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</si>
  <si>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</si>
  <si>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</si>
  <si>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</si>
  <si>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</si>
  <si>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</si>
  <si>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</si>
  <si>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</si>
  <si>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</si>
  <si>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</si>
  <si>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</si>
  <si>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</si>
  <si>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</si>
  <si>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</si>
  <si>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</si>
  <si>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</si>
  <si>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</si>
  <si>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</si>
  <si>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</si>
  <si>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</si>
  <si>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</si>
  <si>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</si>
  <si>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</si>
  <si>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</si>
  <si>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</si>
  <si>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</si>
  <si>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</si>
  <si>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</si>
  <si>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</si>
  <si>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</si>
  <si>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</si>
  <si>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</si>
  <si>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</si>
  <si>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</si>
  <si>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</si>
  <si>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</si>
  <si>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</si>
  <si>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</si>
  <si>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</si>
  <si>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</si>
  <si>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</si>
  <si>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</si>
  <si>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</si>
  <si>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</si>
  <si>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</si>
  <si>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</si>
  <si>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</si>
  <si>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</si>
  <si>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</si>
  <si>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</si>
  <si>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</si>
  <si>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</si>
  <si>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</si>
  <si>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</si>
  <si>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</si>
  <si>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</si>
  <si>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</si>
  <si>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</si>
  <si>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</si>
  <si>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</si>
  <si>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</si>
  <si>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</si>
  <si>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</si>
  <si>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</si>
  <si>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</si>
  <si>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</si>
  <si>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</si>
  <si>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</si>
  <si>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</si>
  <si>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</si>
  <si>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</si>
  <si>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</si>
  <si>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</si>
  <si>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</si>
  <si>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</si>
  <si>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</si>
  <si>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</si>
  <si>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</si>
  <si>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</si>
  <si>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</si>
  <si>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</si>
  <si>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</si>
  <si>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</si>
  <si>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</si>
  <si>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</si>
  <si>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</si>
  <si>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</si>
  <si>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</si>
  <si>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</si>
  <si>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</si>
  <si>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</si>
  <si>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</si>
  <si>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</si>
  <si>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</si>
  <si>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</si>
  <si>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</si>
  <si>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</si>
  <si>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</si>
  <si>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</si>
  <si>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</si>
  <si>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</si>
  <si>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</si>
  <si>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</si>
  <si>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</si>
  <si>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</si>
  <si>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</si>
  <si>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</si>
  <si>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</si>
  <si>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</si>
  <si>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</si>
  <si>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</si>
  <si>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</si>
  <si>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</si>
  <si>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</si>
  <si>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</si>
  <si>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</si>
  <si>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</si>
  <si>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</si>
  <si>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</si>
  <si>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</si>
  <si>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</si>
  <si>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</si>
  <si>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</si>
  <si>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</si>
  <si>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</si>
  <si>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</si>
  <si>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</si>
  <si>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</si>
  <si>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</si>
  <si>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</si>
  <si>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</si>
  <si>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</si>
  <si>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</si>
  <si>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</si>
  <si>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</si>
  <si>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</si>
  <si>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</si>
  <si>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</si>
  <si>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</si>
  <si>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</si>
  <si>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</si>
  <si>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</si>
  <si>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</si>
  <si>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</si>
  <si>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</si>
  <si>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</si>
  <si>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</si>
  <si>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</si>
  <si>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</si>
  <si>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</si>
  <si>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</si>
  <si>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</si>
  <si>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</si>
  <si>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</si>
  <si>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</si>
  <si>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</si>
  <si>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</si>
  <si>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</si>
  <si>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</si>
  <si>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</si>
  <si>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</si>
  <si>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</si>
  <si>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</si>
  <si>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</si>
  <si>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</si>
  <si>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</si>
  <si>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</si>
  <si>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</si>
  <si>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</si>
  <si>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</si>
  <si>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</si>
  <si>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</si>
  <si>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</si>
  <si>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</si>
  <si>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</si>
  <si>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</si>
  <si>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</si>
  <si>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</si>
  <si>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</si>
  <si>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</si>
  <si>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</si>
  <si>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</si>
  <si>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</si>
  <si>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</si>
  <si>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</si>
  <si>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</si>
  <si>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</si>
  <si>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</si>
  <si>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</si>
  <si>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</si>
  <si>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</si>
  <si>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</si>
  <si>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</si>
  <si>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</si>
  <si>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</si>
  <si>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</si>
  <si>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</si>
  <si>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</si>
  <si>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</si>
  <si>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</si>
  <si>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</si>
  <si>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</si>
  <si>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</si>
  <si>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</si>
  <si>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</si>
  <si>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</si>
  <si>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</si>
  <si>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</si>
  <si>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</si>
  <si>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</si>
  <si>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</si>
  <si>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</si>
  <si>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</si>
  <si>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</si>
  <si>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</si>
  <si>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</si>
  <si>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</si>
  <si>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</si>
  <si>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</si>
  <si>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</si>
  <si>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</si>
  <si>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</si>
  <si>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</si>
  <si>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</si>
  <si>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</si>
  <si>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</si>
  <si>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</si>
  <si>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</si>
  <si>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</si>
  <si>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</si>
  <si>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</si>
  <si>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</si>
  <si>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</si>
  <si>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</si>
  <si>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</si>
  <si>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</si>
  <si>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</si>
  <si>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</si>
  <si>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</si>
  <si>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</si>
  <si>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</si>
  <si>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</si>
  <si>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</si>
  <si>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</si>
  <si>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</si>
  <si>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</si>
  <si>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</si>
  <si>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</si>
  <si>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</si>
  <si>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</si>
  <si>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</si>
  <si>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</si>
  <si>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</si>
  <si>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</si>
  <si>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</si>
  <si>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</si>
  <si>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</si>
  <si>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</si>
  <si>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</si>
  <si>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</si>
  <si>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</si>
  <si>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</si>
  <si>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</si>
  <si>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</si>
  <si>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</si>
  <si>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</si>
  <si>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</si>
  <si>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</si>
  <si>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</si>
  <si>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</si>
  <si>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</si>
  <si>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</si>
  <si>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</si>
  <si>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</si>
  <si>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</si>
  <si>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</si>
  <si>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</si>
  <si>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</si>
  <si>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</si>
  <si>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</si>
  <si>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</si>
  <si>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</si>
  <si>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</si>
  <si>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</si>
  <si>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</si>
  <si>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</si>
  <si>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</si>
  <si>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</si>
  <si>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</si>
  <si>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</si>
  <si>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</si>
  <si>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</si>
  <si>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</si>
  <si>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</si>
  <si>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</si>
  <si>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</si>
  <si>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</si>
  <si>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</si>
  <si>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</si>
  <si>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</si>
  <si>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</si>
  <si>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</si>
  <si>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</si>
  <si>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</si>
  <si>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</si>
  <si>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</si>
  <si>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</si>
  <si>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</si>
  <si>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</si>
  <si>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</si>
  <si>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</si>
  <si>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</si>
  <si>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</si>
  <si>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</si>
  <si>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</si>
  <si>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</si>
  <si>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</si>
  <si>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</si>
  <si>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</si>
  <si>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</si>
  <si>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</si>
  <si>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</si>
  <si>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</si>
  <si>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</si>
  <si>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</si>
  <si>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</si>
  <si>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</si>
  <si>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</si>
  <si>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</si>
  <si>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</si>
  <si>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</si>
  <si>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</si>
  <si>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</si>
  <si>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</si>
  <si>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</si>
  <si>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</si>
  <si>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</si>
  <si>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</si>
  <si>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</si>
  <si>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</si>
  <si>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</si>
  <si>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</si>
  <si>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</si>
  <si>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</si>
  <si>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</si>
  <si>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</si>
  <si>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</si>
  <si>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</si>
  <si>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</si>
  <si>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</si>
  <si>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</si>
  <si>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</si>
  <si>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</si>
  <si>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</si>
  <si>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</si>
  <si>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</si>
  <si>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</si>
  <si>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</si>
  <si>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</si>
  <si>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</si>
  <si>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</si>
  <si>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</si>
  <si>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</si>
  <si>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</si>
  <si>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</si>
  <si>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</si>
  <si>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</si>
  <si>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</si>
  <si>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</si>
  <si>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</si>
  <si>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</si>
  <si>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</si>
  <si>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</si>
  <si>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</si>
  <si>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</si>
  <si>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</si>
  <si>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</si>
  <si>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</si>
  <si>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</si>
  <si>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</si>
  <si>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</si>
  <si>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</si>
  <si>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</si>
  <si>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</si>
  <si>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</si>
  <si>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</si>
  <si>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</si>
  <si>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</si>
  <si>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</si>
  <si>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</si>
  <si>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</si>
  <si>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</si>
  <si>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</si>
  <si>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</si>
  <si>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</si>
  <si>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</si>
  <si>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</si>
  <si>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</si>
  <si>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</si>
  <si>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</si>
  <si>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</si>
  <si>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</si>
  <si>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</si>
  <si>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</si>
  <si>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</si>
  <si>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</si>
  <si>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</si>
  <si>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</si>
  <si>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</si>
  <si>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</si>
  <si>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</si>
  <si>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</si>
  <si>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</si>
  <si>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</si>
  <si>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</si>
  <si>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</si>
  <si>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</si>
  <si>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</si>
  <si>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</si>
  <si>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</si>
  <si>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</si>
  <si>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</si>
  <si>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</si>
  <si>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</si>
  <si>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</si>
  <si>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</si>
  <si>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</si>
  <si>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</si>
  <si>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</si>
  <si>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</si>
  <si>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</si>
  <si>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</si>
  <si>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</si>
  <si>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</si>
  <si>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</si>
  <si>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</si>
  <si>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</si>
  <si>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</si>
  <si>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</si>
  <si>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</si>
  <si>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</si>
  <si>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</si>
  <si>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</si>
  <si>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</si>
  <si>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</si>
  <si>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</si>
  <si>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</si>
  <si>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</si>
  <si>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</si>
  <si>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</si>
  <si>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</si>
  <si>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</si>
  <si>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</si>
  <si>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</si>
  <si>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</si>
  <si>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</si>
  <si>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</si>
  <si>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</si>
  <si>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</si>
  <si>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</si>
  <si>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</si>
  <si>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</si>
  <si>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</si>
  <si>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</si>
  <si>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</si>
  <si>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</si>
  <si>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</si>
  <si>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</si>
  <si>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</si>
  <si>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</si>
  <si>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</si>
  <si>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</si>
  <si>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</si>
  <si>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</si>
  <si>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</si>
  <si>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</si>
  <si>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</si>
  <si>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</si>
  <si>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</si>
  <si>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</si>
  <si>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</si>
  <si>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</si>
  <si>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</si>
  <si>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</si>
  <si>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</si>
  <si>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</si>
  <si>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</si>
  <si>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</si>
  <si>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</si>
  <si>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</si>
  <si>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</si>
  <si>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</si>
  <si>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</si>
  <si>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</si>
  <si>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</si>
  <si>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</si>
  <si>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</si>
  <si>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</si>
  <si>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</si>
  <si>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</si>
  <si>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</si>
  <si>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</si>
  <si>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</si>
  <si>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</si>
  <si>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</si>
  <si>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</si>
  <si>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</si>
  <si>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</si>
  <si>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</si>
  <si>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</si>
  <si>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</si>
  <si>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</si>
  <si>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</si>
  <si>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</si>
  <si>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</si>
  <si>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</si>
  <si>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</si>
  <si>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</si>
  <si>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</si>
  <si>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</si>
  <si>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</si>
  <si>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</si>
  <si>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</si>
  <si>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</si>
  <si>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</si>
  <si>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</si>
  <si>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</si>
  <si>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</si>
  <si>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</si>
  <si>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</si>
  <si>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</si>
  <si>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</si>
  <si>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</si>
  <si>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</si>
  <si>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</si>
  <si>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</si>
  <si>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</si>
  <si>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</si>
  <si>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</si>
  <si>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</si>
  <si>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</si>
  <si>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</si>
  <si>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</si>
  <si>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</si>
  <si>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</si>
  <si>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</si>
  <si>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</si>
  <si>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</si>
  <si>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</si>
  <si>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</si>
  <si>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</si>
  <si>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</si>
  <si>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</si>
  <si>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</si>
  <si>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</si>
  <si>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</si>
  <si>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</si>
  <si>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</si>
  <si>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</si>
  <si>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</si>
  <si>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</si>
  <si>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</si>
  <si>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</si>
  <si>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</si>
  <si>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</si>
  <si>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</si>
  <si>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</si>
  <si>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</si>
  <si>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</si>
  <si>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</si>
  <si>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</si>
  <si>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</si>
  <si>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</si>
  <si>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</si>
  <si>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</si>
  <si>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</si>
  <si>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</si>
  <si>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</si>
  <si>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</si>
  <si>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</si>
  <si>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</si>
  <si>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</si>
  <si>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</si>
  <si>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</si>
  <si>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</si>
  <si>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</si>
  <si>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</si>
  <si>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</si>
  <si>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</si>
  <si>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</si>
  <si>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</si>
  <si>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</si>
  <si>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</si>
  <si>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</si>
  <si>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</si>
  <si>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</si>
  <si>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</si>
  <si>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</si>
  <si>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</si>
  <si>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</si>
  <si>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</si>
  <si>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</si>
  <si>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</si>
  <si>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</si>
  <si>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</si>
  <si>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</si>
  <si>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</si>
  <si>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</si>
  <si>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</si>
  <si>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</si>
  <si>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</si>
  <si>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</si>
  <si>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</si>
  <si>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</si>
  <si>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</si>
  <si>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</si>
  <si>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</si>
  <si>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</si>
  <si>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</si>
  <si>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</si>
  <si>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</si>
  <si>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</si>
  <si>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</si>
  <si>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</si>
  <si>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</si>
  <si>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</si>
  <si>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</si>
  <si>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</si>
  <si>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</si>
  <si>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</si>
  <si>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</si>
  <si>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</si>
  <si>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</si>
  <si>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</si>
  <si>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</si>
  <si>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</si>
  <si>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</si>
  <si>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</si>
  <si>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</si>
  <si>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</si>
  <si>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</si>
  <si>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</si>
  <si>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</si>
  <si>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</si>
  <si>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</si>
  <si>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</si>
  <si>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</si>
  <si>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</si>
  <si>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</si>
  <si>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</si>
  <si>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</si>
  <si>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</si>
  <si>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</si>
  <si>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</si>
  <si>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</si>
  <si>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</si>
  <si>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</si>
  <si>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</si>
  <si>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</si>
  <si>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</si>
  <si>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</si>
  <si>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</si>
  <si>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</si>
  <si>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</si>
  <si>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</si>
  <si>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</si>
  <si>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</si>
  <si>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</si>
  <si>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</si>
  <si>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</si>
  <si>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</si>
  <si>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</si>
  <si>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</si>
  <si>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</si>
  <si>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</si>
  <si>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</si>
  <si>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</si>
  <si>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</si>
  <si>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</si>
  <si>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</si>
  <si>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</si>
  <si>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</si>
  <si>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</si>
  <si>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</si>
  <si>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</si>
  <si>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</si>
  <si>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</si>
  <si>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</si>
  <si>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</si>
  <si>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</si>
  <si>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</si>
  <si>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</si>
  <si>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</si>
  <si>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</si>
  <si>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</si>
  <si>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</si>
  <si>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</si>
  <si>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</si>
  <si>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</si>
  <si>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</si>
  <si>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</si>
  <si>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</si>
  <si>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</si>
  <si>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</si>
  <si>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</si>
  <si>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</si>
  <si>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</si>
  <si>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</si>
  <si>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</si>
  <si>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</si>
  <si>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</si>
  <si>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</si>
  <si>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</si>
  <si>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</si>
  <si>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</si>
  <si>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</si>
  <si>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</si>
  <si>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</si>
  <si>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</si>
  <si>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</si>
  <si>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</si>
  <si>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</si>
  <si>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</si>
  <si>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</si>
  <si>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</si>
  <si>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</si>
  <si>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</si>
  <si>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</si>
  <si>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</si>
  <si>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</si>
  <si>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</si>
  <si>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</si>
  <si>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</si>
  <si>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</si>
  <si>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</si>
  <si>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</si>
  <si>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</si>
  <si>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</si>
  <si>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</si>
  <si>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</si>
  <si>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</si>
  <si>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</si>
  <si>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</si>
  <si>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</si>
  <si>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</si>
  <si>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</si>
  <si>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</si>
  <si>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</si>
  <si>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</si>
  <si>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</si>
  <si>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</si>
  <si>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</si>
  <si>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</si>
  <si>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</si>
  <si>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</si>
  <si>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</si>
  <si>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</si>
  <si>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</si>
  <si>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</si>
  <si>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</si>
  <si>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</si>
  <si>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</si>
  <si>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</si>
  <si>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</si>
  <si>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</si>
  <si>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</si>
  <si>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</si>
  <si>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</si>
  <si>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</si>
  <si>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</si>
  <si>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</si>
  <si>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</si>
  <si>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</si>
  <si>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</si>
  <si>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</si>
  <si>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</si>
  <si>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</si>
  <si>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</si>
  <si>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</si>
  <si>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</si>
  <si>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</si>
  <si>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</si>
  <si>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</si>
  <si>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</si>
  <si>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</si>
  <si>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</si>
  <si>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</si>
  <si>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</si>
  <si>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</si>
  <si>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</si>
  <si>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</si>
  <si>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</si>
  <si>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</si>
  <si>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</si>
  <si>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</si>
  <si>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</si>
  <si>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</si>
  <si>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</si>
  <si>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</si>
  <si>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</si>
  <si>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</si>
  <si>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</si>
  <si>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</si>
  <si>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</si>
  <si>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</si>
  <si>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</si>
  <si>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</si>
  <si>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</si>
  <si>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</si>
  <si>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</si>
  <si>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</si>
  <si>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</si>
  <si>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</si>
  <si>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</si>
  <si>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</si>
  <si>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</si>
  <si>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</si>
  <si>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</si>
  <si>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</si>
  <si>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</si>
  <si>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</si>
  <si>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</si>
  <si>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</si>
  <si>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</si>
  <si>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</si>
  <si>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</si>
  <si>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</si>
  <si>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</si>
  <si>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</si>
  <si>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</si>
  <si>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</si>
  <si>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</si>
  <si>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</si>
  <si>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</si>
  <si>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</si>
  <si>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</si>
  <si>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</si>
  <si>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</si>
  <si>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</si>
  <si>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</si>
  <si>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</si>
  <si>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</si>
  <si>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</si>
  <si>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</si>
  <si>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</si>
  <si>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</si>
  <si>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</si>
  <si>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</si>
  <si>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</si>
  <si>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</si>
  <si>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</si>
  <si>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</si>
  <si>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</si>
  <si>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</si>
  <si>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</si>
  <si>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</si>
  <si>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</si>
  <si>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</si>
  <si>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</si>
  <si>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</si>
  <si>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</si>
  <si>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</si>
  <si>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</si>
  <si>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</si>
  <si>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</si>
  <si>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</si>
  <si>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</si>
  <si>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</si>
  <si>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</si>
  <si>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</si>
  <si>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</si>
  <si>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</si>
  <si>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</si>
  <si>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</si>
  <si>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</si>
  <si>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</si>
  <si>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</si>
  <si>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</si>
  <si>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</si>
  <si>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</si>
  <si>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</si>
  <si>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</si>
  <si>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</si>
  <si>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</si>
  <si>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</si>
  <si>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</si>
  <si>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</si>
  <si>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</si>
  <si>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</si>
  <si>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</si>
  <si>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</si>
  <si>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</si>
  <si>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</si>
  <si>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</si>
  <si>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</si>
  <si>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</si>
  <si>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</si>
  <si>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</si>
  <si>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</si>
  <si>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</si>
  <si>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</si>
  <si>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</si>
  <si>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</si>
  <si>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</si>
  <si>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</si>
  <si>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</si>
  <si>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</si>
  <si>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</si>
  <si>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</si>
  <si>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</si>
  <si>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</si>
  <si>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</si>
  <si>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</si>
  <si>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</si>
  <si>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</si>
  <si>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</si>
  <si>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</si>
  <si>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</si>
  <si>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</si>
  <si>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</si>
  <si>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</si>
  <si>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</si>
  <si>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</si>
  <si>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</si>
  <si>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</si>
  <si>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</si>
  <si>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</si>
  <si>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</si>
  <si>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</si>
  <si>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</si>
  <si>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</si>
  <si>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</si>
  <si>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</si>
  <si>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</si>
  <si>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</si>
  <si>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</si>
  <si>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</si>
  <si>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</si>
  <si>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</si>
  <si>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</si>
  <si>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</si>
  <si>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</si>
  <si>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</si>
  <si>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</si>
  <si>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</si>
  <si>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</si>
  <si>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</si>
  <si>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</si>
  <si>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</si>
  <si>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</si>
  <si>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</si>
  <si>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</si>
  <si>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</si>
  <si>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</si>
  <si>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</si>
  <si>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</si>
  <si>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</si>
  <si>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</si>
  <si>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</si>
  <si>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</si>
  <si>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</si>
  <si>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</si>
  <si>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</si>
  <si>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</si>
  <si>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</si>
  <si>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</si>
  <si>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</si>
  <si>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</si>
  <si>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</si>
  <si>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</si>
  <si>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</si>
  <si>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</si>
  <si>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</si>
  <si>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</si>
  <si>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</si>
  <si>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</si>
  <si>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</si>
  <si>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</si>
  <si>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</si>
  <si>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</si>
  <si>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</si>
  <si>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</si>
  <si>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</si>
  <si>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</si>
  <si>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</si>
  <si>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</si>
  <si>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</si>
  <si>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</si>
  <si>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</si>
  <si>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</si>
  <si>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</si>
  <si>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</si>
  <si>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</si>
  <si>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</si>
  <si>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</si>
  <si>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</si>
  <si>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</si>
  <si>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</si>
  <si>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</si>
  <si>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</si>
  <si>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</si>
  <si>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</si>
  <si>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</si>
  <si>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</si>
  <si>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</si>
  <si>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</si>
  <si>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</si>
  <si>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</si>
  <si>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</si>
  <si>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</si>
  <si>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</si>
  <si>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</si>
  <si>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</si>
  <si>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</si>
  <si>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</si>
  <si>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</si>
  <si>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</si>
  <si>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</si>
  <si>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</si>
  <si>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</si>
  <si>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</si>
  <si>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</si>
  <si>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</si>
  <si>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</si>
  <si>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</si>
  <si>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</si>
  <si>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</si>
  <si>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</si>
  <si>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</si>
  <si>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</si>
  <si>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</si>
  <si>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</si>
  <si>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</si>
  <si>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</si>
  <si>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</si>
  <si>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</si>
  <si>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</si>
  <si>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</si>
  <si>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</si>
  <si>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</si>
  <si>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</si>
  <si>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</si>
  <si>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</si>
  <si>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</si>
  <si>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</si>
  <si>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</si>
  <si>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</si>
  <si>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</si>
  <si>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</si>
  <si>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</si>
  <si>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</si>
  <si>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</si>
  <si>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</si>
  <si>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</si>
  <si>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</si>
  <si>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</si>
  <si>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</si>
  <si>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</si>
  <si>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</si>
  <si>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</si>
  <si>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</si>
  <si>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</si>
  <si>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</si>
  <si>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</si>
  <si>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</si>
  <si>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</si>
  <si>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</si>
  <si>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</si>
  <si>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</si>
  <si>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</si>
  <si>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</si>
  <si>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</si>
  <si>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</si>
  <si>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</si>
  <si>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</si>
  <si>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</si>
  <si>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</si>
  <si>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</si>
  <si>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</si>
  <si>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</si>
  <si>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</si>
  <si>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</si>
  <si>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</si>
  <si>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</si>
  <si>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</si>
  <si>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</si>
  <si>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</si>
  <si>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</si>
  <si>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</si>
  <si>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</si>
  <si>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</si>
  <si>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</si>
  <si>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</si>
  <si>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</si>
  <si>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</si>
  <si>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</si>
  <si>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</si>
  <si>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</si>
  <si>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</si>
  <si>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</si>
  <si>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</si>
  <si>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</si>
  <si>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</si>
  <si>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</si>
  <si>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</si>
  <si>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</si>
  <si>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</si>
  <si>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</si>
  <si>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</si>
  <si>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</si>
  <si>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</si>
  <si>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</si>
  <si>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</si>
  <si>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</si>
  <si>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</si>
  <si>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</si>
  <si>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</si>
  <si>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</si>
  <si>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</si>
  <si>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</si>
  <si>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</si>
  <si>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</si>
  <si>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</si>
  <si>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</si>
  <si>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</si>
  <si>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</si>
  <si>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</si>
  <si>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</si>
  <si>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</si>
  <si>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</si>
  <si>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</si>
  <si>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</si>
  <si>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</si>
  <si>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</si>
  <si>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</si>
  <si>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</si>
  <si>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</si>
  <si>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</si>
  <si>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</si>
  <si>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</si>
  <si>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</si>
  <si>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</si>
  <si>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</si>
  <si>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</si>
  <si>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</si>
  <si>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</si>
  <si>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</si>
  <si>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</si>
  <si>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</si>
  <si>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</si>
  <si>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</si>
  <si>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</si>
  <si>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</si>
  <si>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</si>
  <si>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</si>
  <si>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</si>
  <si>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</si>
  <si>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</si>
  <si>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</si>
  <si>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</si>
  <si>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</si>
  <si>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</si>
  <si>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</si>
  <si>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</si>
  <si>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</si>
  <si>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</si>
  <si>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</si>
  <si>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</si>
  <si>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</si>
  <si>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</si>
  <si>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</si>
  <si>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</si>
  <si>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</si>
  <si>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</si>
  <si>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</si>
  <si>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</si>
  <si>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</si>
  <si>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</si>
  <si>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</si>
  <si>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</si>
  <si>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</si>
  <si>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</si>
  <si>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</si>
  <si>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</si>
  <si>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</si>
  <si>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</si>
  <si>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</si>
  <si>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</si>
  <si>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</si>
  <si>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</si>
  <si>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</si>
  <si>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</si>
  <si>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</si>
  <si>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</si>
  <si>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</si>
  <si>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</si>
  <si>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</si>
  <si>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</si>
  <si>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</si>
  <si>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</si>
  <si>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</si>
  <si>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</si>
  <si>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</si>
  <si>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</si>
  <si>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</si>
  <si>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</si>
  <si>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</si>
  <si>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</si>
  <si>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</si>
  <si>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</si>
  <si>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</si>
  <si>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</si>
  <si>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</si>
  <si>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</si>
  <si>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</si>
  <si>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</si>
  <si>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</si>
  <si>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</si>
  <si>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</si>
  <si>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</si>
  <si>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</si>
  <si>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</si>
  <si>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</si>
  <si>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</si>
  <si>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</si>
  <si>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</si>
  <si>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</si>
  <si>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</si>
  <si>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</si>
  <si>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</si>
  <si>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</si>
  <si>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</si>
  <si>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</si>
  <si>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</si>
  <si>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</si>
  <si>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</si>
  <si>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</si>
  <si>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</si>
  <si>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</si>
  <si>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</si>
  <si>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</si>
  <si>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</si>
  <si>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</si>
  <si>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</si>
  <si>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</si>
  <si>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</si>
  <si>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</si>
  <si>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</si>
  <si>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</si>
  <si>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</si>
  <si>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</si>
  <si>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</si>
  <si>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</si>
  <si>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</si>
  <si>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</si>
  <si>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</si>
  <si>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</si>
  <si>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</si>
  <si>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</si>
  <si>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</si>
  <si>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</si>
  <si>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</si>
  <si>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</si>
  <si>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</si>
  <si>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</si>
  <si>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</si>
  <si>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</si>
  <si>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</si>
  <si>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</si>
  <si>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</si>
  <si>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</si>
  <si>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</si>
  <si>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</si>
  <si>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</si>
  <si>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</si>
  <si>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</si>
  <si>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</si>
  <si>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</si>
  <si>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</si>
  <si>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</si>
  <si>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</si>
  <si>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</si>
  <si>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</si>
  <si>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</si>
  <si>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</si>
  <si>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</si>
  <si>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</si>
  <si>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</si>
  <si>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</si>
  <si>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</si>
  <si>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</si>
  <si>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</si>
  <si>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</si>
  <si>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</si>
  <si>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</si>
  <si>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</si>
  <si>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</si>
  <si>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</si>
  <si>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</si>
  <si>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</si>
  <si>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</si>
  <si>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</si>
  <si>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</si>
  <si>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</si>
  <si>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</si>
  <si>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</si>
  <si>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</si>
  <si>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</si>
  <si>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</si>
  <si>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</si>
  <si>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</si>
  <si>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</si>
  <si>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</si>
  <si>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</si>
  <si>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</si>
  <si>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</si>
  <si>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</si>
  <si>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</si>
  <si>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</si>
  <si>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</si>
  <si>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</si>
  <si>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</si>
  <si>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</si>
  <si>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</si>
  <si>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</si>
  <si>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</si>
  <si>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</si>
  <si>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</si>
  <si>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</si>
  <si>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</si>
  <si>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</si>
  <si>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</si>
  <si>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</si>
  <si>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</si>
  <si>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</si>
  <si>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</si>
  <si>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</si>
  <si>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</si>
  <si>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</si>
  <si>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</si>
  <si>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</si>
  <si>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</si>
  <si>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</si>
  <si>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</si>
  <si>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</si>
  <si>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</si>
  <si>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</si>
  <si>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</si>
  <si>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</si>
  <si>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</si>
  <si>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</si>
  <si>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</si>
  <si>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</si>
  <si>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</si>
  <si>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</si>
  <si>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</si>
  <si>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</si>
  <si>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</si>
  <si>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</si>
  <si>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</si>
  <si>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</si>
  <si>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</si>
  <si>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</si>
  <si>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</si>
  <si>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</si>
  <si>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</si>
  <si>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</si>
  <si>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</si>
  <si>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</si>
  <si>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</si>
  <si>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</si>
  <si>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</si>
  <si>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</si>
  <si>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</si>
  <si>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</si>
  <si>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</si>
  <si>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</si>
  <si>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</si>
  <si>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</si>
  <si>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</si>
  <si>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</si>
  <si>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</si>
  <si>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</si>
  <si>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</si>
  <si>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</si>
  <si>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</si>
  <si>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</si>
  <si>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</si>
  <si>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</si>
  <si>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</si>
  <si>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</si>
  <si>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</si>
  <si>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</si>
  <si>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</si>
  <si>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</si>
  <si>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</si>
  <si>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</si>
  <si>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</si>
  <si>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</si>
  <si>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</si>
  <si>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</si>
  <si>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</si>
  <si>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</si>
  <si>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</si>
  <si>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</si>
  <si>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</si>
  <si>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</si>
  <si>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</si>
  <si>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</si>
  <si>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</si>
  <si>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</si>
  <si>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</si>
  <si>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</si>
  <si>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</si>
  <si>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</si>
  <si>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</si>
  <si>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</si>
  <si>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</si>
  <si>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</si>
  <si>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</si>
  <si>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</si>
  <si>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</si>
  <si>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</si>
  <si>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</si>
  <si>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</si>
  <si>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</si>
  <si>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</si>
  <si>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</si>
  <si>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</si>
  <si>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</si>
  <si>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</si>
  <si>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</si>
  <si>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</si>
  <si>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</si>
  <si>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</si>
  <si>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</si>
  <si>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</si>
  <si>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</si>
  <si>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</si>
  <si>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</si>
  <si>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</si>
  <si>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</si>
  <si>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</si>
  <si>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</si>
  <si>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</si>
  <si>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</si>
  <si>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</si>
  <si>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</si>
  <si>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</si>
  <si>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</si>
  <si>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</si>
  <si>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</si>
  <si>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</si>
  <si>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</si>
  <si>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</si>
  <si>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</si>
  <si>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</si>
  <si>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</si>
  <si>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</si>
  <si>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</si>
  <si>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</si>
  <si>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</si>
  <si>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</si>
  <si>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</si>
  <si>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</si>
  <si>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</si>
  <si>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</si>
  <si>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</si>
  <si>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</si>
  <si>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</si>
  <si>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</si>
  <si>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</si>
  <si>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</si>
  <si>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</si>
  <si>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</si>
  <si>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</si>
  <si>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</si>
  <si>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</si>
  <si>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</si>
  <si>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</si>
  <si>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</si>
  <si>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</si>
  <si>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</si>
  <si>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</si>
  <si>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</si>
  <si>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</si>
  <si>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</si>
  <si>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</si>
  <si>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</si>
  <si>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</si>
  <si>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</si>
  <si>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</si>
  <si>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</si>
  <si>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</si>
  <si>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</si>
  <si>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</si>
  <si>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</si>
  <si>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</si>
  <si>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</si>
  <si>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</si>
  <si>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</si>
  <si>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</si>
  <si>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</si>
  <si>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</si>
  <si>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</si>
  <si>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</si>
  <si>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</si>
  <si>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</si>
  <si>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</si>
  <si>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</si>
  <si>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</si>
  <si>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</si>
  <si>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</si>
  <si>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</si>
  <si>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</si>
  <si>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</si>
  <si>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</si>
  <si>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</si>
  <si>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</si>
  <si>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</si>
  <si>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</si>
  <si>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</si>
  <si>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</si>
  <si>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</si>
  <si>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</si>
  <si>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</si>
  <si>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</si>
  <si>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</si>
  <si>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</si>
  <si>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</si>
  <si>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</si>
  <si>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</si>
  <si>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</si>
  <si>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</si>
  <si>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</si>
  <si>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</si>
  <si>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</si>
  <si>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</si>
  <si>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</si>
  <si>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</si>
  <si>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</si>
  <si>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</si>
  <si>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</si>
  <si>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</si>
  <si>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</si>
  <si>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</si>
  <si>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</si>
  <si>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</si>
  <si>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</si>
  <si>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</si>
  <si>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</si>
  <si>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</si>
  <si>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</si>
  <si>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</si>
  <si>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</si>
  <si>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</si>
  <si>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</si>
  <si>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</si>
  <si>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</si>
  <si>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</si>
  <si>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</si>
  <si>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</si>
  <si>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</si>
  <si>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</si>
  <si>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</si>
  <si>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</si>
  <si>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</si>
  <si>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</si>
  <si>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</si>
  <si>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</si>
  <si>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</si>
  <si>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</si>
  <si>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</si>
  <si>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</si>
  <si>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</si>
  <si>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</si>
  <si>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</si>
  <si>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</si>
  <si>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</si>
  <si>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</si>
  <si>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</si>
  <si>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</si>
  <si>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</si>
  <si>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</si>
  <si>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</si>
  <si>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</si>
  <si>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</si>
  <si>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</si>
  <si>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</si>
  <si>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</si>
  <si>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</si>
  <si>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</si>
  <si>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</si>
  <si>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</si>
  <si>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</si>
  <si>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</si>
  <si>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</si>
  <si>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</si>
  <si>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</si>
  <si>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</si>
  <si>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</si>
  <si>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</si>
  <si>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</si>
  <si>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</si>
  <si>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</si>
  <si>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</si>
  <si>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</si>
  <si>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</si>
  <si>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</si>
  <si>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</si>
  <si>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</si>
  <si>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</si>
  <si>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</si>
  <si>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</si>
  <si>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</si>
  <si>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</si>
  <si>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</si>
  <si>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</si>
  <si>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</si>
  <si>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</si>
  <si>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</si>
  <si>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</si>
  <si>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</si>
  <si>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</si>
  <si>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</si>
  <si>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</si>
  <si>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</si>
  <si>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</si>
  <si>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</si>
  <si>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</si>
  <si>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</si>
  <si>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</si>
  <si>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</si>
  <si>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</si>
  <si>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</si>
  <si>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</si>
  <si>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</si>
  <si>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</si>
  <si>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</si>
  <si>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</si>
  <si>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</si>
  <si>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</si>
  <si>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</si>
  <si>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</si>
  <si>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</si>
  <si>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</si>
  <si>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</si>
  <si>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</si>
  <si>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</si>
  <si>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</si>
  <si>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</si>
  <si>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</si>
  <si>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</si>
  <si>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</si>
  <si>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</si>
  <si>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</si>
  <si>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</si>
  <si>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</si>
  <si>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</si>
  <si>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</si>
  <si>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</si>
  <si>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</si>
  <si>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</si>
  <si>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</si>
  <si>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</si>
  <si>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</si>
  <si>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</si>
  <si>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</si>
  <si>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</si>
  <si>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</si>
  <si>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</si>
  <si>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</si>
  <si>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</si>
  <si>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</si>
  <si>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</si>
  <si>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</si>
  <si>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</si>
  <si>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</si>
  <si>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</si>
  <si>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</si>
  <si>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</si>
  <si>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</si>
  <si>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</si>
  <si>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</si>
  <si>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</si>
  <si>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</si>
  <si>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</si>
  <si>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</si>
  <si>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</si>
  <si>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</si>
  <si>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</si>
  <si>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</si>
  <si>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</si>
  <si>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</si>
  <si>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</si>
  <si>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</si>
  <si>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</si>
  <si>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</si>
  <si>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</si>
  <si>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</si>
  <si>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</si>
  <si>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</si>
  <si>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</si>
  <si>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</si>
  <si>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</si>
  <si>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</si>
  <si>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</si>
  <si>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</si>
  <si>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</si>
  <si>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</si>
  <si>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</si>
  <si>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</si>
  <si>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</si>
  <si>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</si>
  <si>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</si>
  <si>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</si>
  <si>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</si>
  <si>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</si>
  <si>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</si>
  <si>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</si>
  <si>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</si>
  <si>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</si>
  <si>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</si>
  <si>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</si>
  <si>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</si>
  <si>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</si>
  <si>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</si>
  <si>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</si>
  <si>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</si>
  <si>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</si>
  <si>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</si>
  <si>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</si>
  <si>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</si>
  <si>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</si>
  <si>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</si>
  <si>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</si>
  <si>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</si>
  <si>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</si>
  <si>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</si>
  <si>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</si>
  <si>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</si>
  <si>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</si>
  <si>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</si>
  <si>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</si>
  <si>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</si>
  <si>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</si>
  <si>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</si>
  <si>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</si>
  <si>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</si>
  <si>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</si>
  <si>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</si>
  <si>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</si>
  <si>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</si>
  <si>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</si>
  <si>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</si>
  <si>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</si>
  <si>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</si>
  <si>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</si>
  <si>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</si>
  <si>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</si>
  <si>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</si>
  <si>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</si>
  <si>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</si>
  <si>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</si>
  <si>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</si>
  <si>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</si>
  <si>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</si>
  <si>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</si>
  <si>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</si>
  <si>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</si>
  <si>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</si>
  <si>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</si>
  <si>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</si>
  <si>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</si>
  <si>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</si>
  <si>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</si>
  <si>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</si>
  <si>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</si>
  <si>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</si>
  <si>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</si>
  <si>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</si>
  <si>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</si>
  <si>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</si>
  <si>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</si>
  <si>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</si>
  <si>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</si>
  <si>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</si>
  <si>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</si>
  <si>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</si>
  <si>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</si>
  <si>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</si>
  <si>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</si>
  <si>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</si>
  <si>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</si>
  <si>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</si>
  <si>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</si>
  <si>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</si>
  <si>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</si>
  <si>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</si>
  <si>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</si>
  <si>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</si>
  <si>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</si>
  <si>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</si>
  <si>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</si>
  <si>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</si>
  <si>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</si>
  <si>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</si>
  <si>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</si>
  <si>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</si>
  <si>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</si>
  <si>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</si>
  <si>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</si>
  <si>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</si>
  <si>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</si>
  <si>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</si>
  <si>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</si>
  <si>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</si>
  <si>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</si>
  <si>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</si>
  <si>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</si>
  <si>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</si>
  <si>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</si>
  <si>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</si>
  <si>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</si>
  <si>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</si>
  <si>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</si>
  <si>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</si>
  <si>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</si>
  <si>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</si>
  <si>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</si>
  <si>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</si>
  <si>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</si>
  <si>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</si>
  <si>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</si>
  <si>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</si>
  <si>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</si>
  <si>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</si>
  <si>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</si>
  <si>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</si>
  <si>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</si>
  <si>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</si>
  <si>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</si>
  <si>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</si>
  <si>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</si>
  <si>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</si>
  <si>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</si>
  <si>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</si>
  <si>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</si>
  <si>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</si>
  <si>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</si>
  <si>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</si>
  <si>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</si>
  <si>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</si>
  <si>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</si>
  <si>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</si>
  <si>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</si>
  <si>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</si>
  <si>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</si>
  <si>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</si>
  <si>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</si>
  <si>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</si>
  <si>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</si>
  <si>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</si>
  <si>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</si>
  <si>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</si>
  <si>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</si>
  <si>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</si>
  <si>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</si>
  <si>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</si>
  <si>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</si>
  <si>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</si>
  <si>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</si>
  <si>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</si>
  <si>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</si>
  <si>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</si>
  <si>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</si>
  <si>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</si>
  <si>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</si>
  <si>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</si>
  <si>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</si>
  <si>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</si>
  <si>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</si>
  <si>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</si>
  <si>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</si>
  <si>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</si>
  <si>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</si>
  <si>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</si>
  <si>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</si>
  <si>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</si>
  <si>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</si>
  <si>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</si>
  <si>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</si>
  <si>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</si>
  <si>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</si>
  <si>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</si>
  <si>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</si>
  <si>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</si>
  <si>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</si>
  <si>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</si>
  <si>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</si>
  <si>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</si>
  <si>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</si>
  <si>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</si>
  <si>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</si>
  <si>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</si>
  <si>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</si>
  <si>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</si>
  <si>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</si>
  <si>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</si>
  <si>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</si>
  <si>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</si>
  <si>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</si>
  <si>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</si>
  <si>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</si>
  <si>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</si>
  <si>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</si>
  <si>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</si>
  <si>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</si>
  <si>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</si>
  <si>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</si>
  <si>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</si>
  <si>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</si>
  <si>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</si>
  <si>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</si>
  <si>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</si>
  <si>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</si>
  <si>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</si>
  <si>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</si>
  <si>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</si>
  <si>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</si>
  <si>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</si>
  <si>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</si>
  <si>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</si>
  <si>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</si>
  <si>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</si>
  <si>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</si>
  <si>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</si>
  <si>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</si>
  <si>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</si>
  <si>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</si>
  <si>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</si>
  <si>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</si>
  <si>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</si>
  <si>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</si>
  <si>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</si>
  <si>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</si>
  <si>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</si>
  <si>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</si>
  <si>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</si>
  <si>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</si>
  <si>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</si>
  <si>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</si>
  <si>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</si>
  <si>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</si>
  <si>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</si>
  <si>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</si>
  <si>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</si>
  <si>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</si>
  <si>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</si>
  <si>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</si>
  <si>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</si>
  <si>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</si>
  <si>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</si>
  <si>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</si>
  <si>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</si>
  <si>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</si>
  <si>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</si>
  <si>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</si>
  <si>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</si>
  <si>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</si>
  <si>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</si>
  <si>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</si>
  <si>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</si>
  <si>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</si>
  <si>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</si>
  <si>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</si>
  <si>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</si>
  <si>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</si>
  <si>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</si>
  <si>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</si>
  <si>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</si>
  <si>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</si>
  <si>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</si>
  <si>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</si>
  <si>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</si>
  <si>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</si>
  <si>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</si>
  <si>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</si>
  <si>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</si>
  <si>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</si>
  <si>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</si>
  <si>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</si>
  <si>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</si>
  <si>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</si>
  <si>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</si>
  <si>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</si>
  <si>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</si>
  <si>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</si>
  <si>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</si>
  <si>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</si>
  <si>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</si>
  <si>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</si>
  <si>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</si>
  <si>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</si>
  <si>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</si>
  <si>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</si>
  <si>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</si>
  <si>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</si>
  <si>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</si>
  <si>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</si>
  <si>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</si>
  <si>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</si>
  <si>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</si>
  <si>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</si>
  <si>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</si>
  <si>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</si>
  <si>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</si>
  <si>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</si>
  <si>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</si>
  <si>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</si>
  <si>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</si>
  <si>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</si>
  <si>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</si>
  <si>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</si>
  <si>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</si>
  <si>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</si>
  <si>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</si>
  <si>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</si>
  <si>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</si>
  <si>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</si>
  <si>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</si>
  <si>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</si>
  <si>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</si>
  <si>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</si>
  <si>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</si>
  <si>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</si>
  <si>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</si>
  <si>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</si>
  <si>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</si>
  <si>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</si>
  <si>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</si>
  <si>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</si>
  <si>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</si>
  <si>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</si>
  <si>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</si>
  <si>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</si>
  <si>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</si>
  <si>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</si>
  <si>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</si>
  <si>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</si>
  <si>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</si>
  <si>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</si>
  <si>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</si>
  <si>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</si>
  <si>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</si>
  <si>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</si>
  <si>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</si>
  <si>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</si>
  <si>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</si>
  <si>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</si>
  <si>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</si>
  <si>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</si>
  <si>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</si>
  <si>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</si>
  <si>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</si>
  <si>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</si>
  <si>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</si>
  <si>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</si>
  <si>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</si>
  <si>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</si>
  <si>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</si>
  <si>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</si>
  <si>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</si>
  <si>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</si>
  <si>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</si>
  <si>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</si>
  <si>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</si>
  <si>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</si>
  <si>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</si>
  <si>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</si>
  <si>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</si>
  <si>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</si>
  <si>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</si>
  <si>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</si>
  <si>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</si>
  <si>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</si>
  <si>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</si>
  <si>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</si>
  <si>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</si>
  <si>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</si>
  <si>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</si>
  <si>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</si>
  <si>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</si>
  <si>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</si>
  <si>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</si>
  <si>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</si>
  <si>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</si>
  <si>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</si>
  <si>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</si>
  <si>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</si>
  <si>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</si>
  <si>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</si>
  <si>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</si>
  <si>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</si>
  <si>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</si>
  <si>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</si>
  <si>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</si>
  <si>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</si>
  <si>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</si>
  <si>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</si>
  <si>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</si>
  <si>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</si>
  <si>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</si>
  <si>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</si>
  <si>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</si>
  <si>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</si>
  <si>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</si>
  <si>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</si>
  <si>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</si>
  <si>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</si>
  <si>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</si>
  <si>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</si>
  <si>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</si>
  <si>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</si>
  <si>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</si>
  <si>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</si>
  <si>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</si>
  <si>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</si>
  <si>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</si>
  <si>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</si>
  <si>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</si>
  <si>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</si>
  <si>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</si>
  <si>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</si>
  <si>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</si>
  <si>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</si>
  <si>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</si>
  <si>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</si>
  <si>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</si>
  <si>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</si>
  <si>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</si>
  <si>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</si>
  <si>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</si>
  <si>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</si>
  <si>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</si>
  <si>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</si>
  <si>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</si>
  <si>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</si>
  <si>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</si>
  <si>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</si>
  <si>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</si>
  <si>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</si>
  <si>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</si>
  <si>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</si>
  <si>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</si>
  <si>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</si>
  <si>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</si>
  <si>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</si>
  <si>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</si>
  <si>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</si>
  <si>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</si>
  <si>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</si>
  <si>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</si>
  <si>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</si>
  <si>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</si>
  <si>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</si>
  <si>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</si>
  <si>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</si>
  <si>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</si>
  <si>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</si>
  <si>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</si>
  <si>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</si>
  <si>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</si>
  <si>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</si>
  <si>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</si>
  <si>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</si>
  <si>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</si>
  <si>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</si>
  <si>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</si>
  <si>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</si>
  <si>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</si>
  <si>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</si>
  <si>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</si>
  <si>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</si>
  <si>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</si>
  <si>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</si>
  <si>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</si>
  <si>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</si>
  <si>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</si>
  <si>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</si>
  <si>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</si>
  <si>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</si>
  <si>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</si>
  <si>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</si>
  <si>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</si>
  <si>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</si>
  <si>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</si>
  <si>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</si>
  <si>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</si>
  <si>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</si>
  <si>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</si>
  <si>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</si>
  <si>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</si>
  <si>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</si>
  <si>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</si>
  <si>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</si>
  <si>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</si>
  <si>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</si>
  <si>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</si>
  <si>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</si>
  <si>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</si>
  <si>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</si>
  <si>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</si>
  <si>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</si>
  <si>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</si>
  <si>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</si>
  <si>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</si>
  <si>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</si>
  <si>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</si>
  <si>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</si>
  <si>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</si>
  <si>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</si>
  <si>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</si>
  <si>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</si>
  <si>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</si>
  <si>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</si>
  <si>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</si>
  <si>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</si>
  <si>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</si>
  <si>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</si>
  <si>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</si>
  <si>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</si>
  <si>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</si>
  <si>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</si>
  <si>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</si>
  <si>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</si>
  <si>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</si>
  <si>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</si>
  <si>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</si>
  <si>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</si>
  <si>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</si>
  <si>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</si>
  <si>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</si>
  <si>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</si>
  <si>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</si>
  <si>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</si>
  <si>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</si>
  <si>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</si>
  <si>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</si>
  <si>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</si>
  <si>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</si>
  <si>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</si>
  <si>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</si>
  <si>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</si>
  <si>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</si>
  <si>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</si>
  <si>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</si>
  <si>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</si>
  <si>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</si>
  <si>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</si>
  <si>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</si>
  <si>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</si>
  <si>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</si>
  <si>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</si>
  <si>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</si>
  <si>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</si>
  <si>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</si>
  <si>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</si>
  <si>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</si>
  <si>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</si>
  <si>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</si>
  <si>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</si>
  <si>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</si>
  <si>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</si>
  <si>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</si>
  <si>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</si>
  <si>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</si>
  <si>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</si>
  <si>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</si>
  <si>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</si>
  <si>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</si>
  <si>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</si>
  <si>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</si>
  <si>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</si>
  <si>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</si>
  <si>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</si>
  <si>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</si>
  <si>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</si>
  <si>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</si>
  <si>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</si>
  <si>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</si>
  <si>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</si>
  <si>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</si>
  <si>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</si>
  <si>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</si>
  <si>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</si>
  <si>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</si>
  <si>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</si>
  <si>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</si>
  <si>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</si>
  <si>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</si>
  <si>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</si>
  <si>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</si>
  <si>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</si>
  <si>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</si>
  <si>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</si>
  <si>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</si>
  <si>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</si>
  <si>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</si>
  <si>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</si>
  <si>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</si>
  <si>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</si>
  <si>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</si>
  <si>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</si>
  <si>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</si>
  <si>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</si>
  <si>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</si>
  <si>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</si>
  <si>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</si>
  <si>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</si>
  <si>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</si>
  <si>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</si>
  <si>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</si>
  <si>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</si>
  <si>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</si>
  <si>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</si>
  <si>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</si>
  <si>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</si>
  <si>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</si>
  <si>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</si>
  <si>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</si>
  <si>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</si>
  <si>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</si>
  <si>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</si>
  <si>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</si>
  <si>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</si>
  <si>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</si>
  <si>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</si>
  <si>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</si>
  <si>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</si>
  <si>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</si>
  <si>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</si>
  <si>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</si>
  <si>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</si>
  <si>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</si>
  <si>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</si>
  <si>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</si>
  <si>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</si>
  <si>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</si>
  <si>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</si>
  <si>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</si>
  <si>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</si>
  <si>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</si>
  <si>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</si>
  <si>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</si>
  <si>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</si>
  <si>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</si>
  <si>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</si>
  <si>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</si>
  <si>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</si>
  <si>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</si>
  <si>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</si>
  <si>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</si>
  <si>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</si>
  <si>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</si>
  <si>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</si>
  <si>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</si>
  <si>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</si>
  <si>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</si>
  <si>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</si>
  <si>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</si>
  <si>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</si>
  <si>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</si>
  <si>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</si>
  <si>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</si>
  <si>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</si>
  <si>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</si>
  <si>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</si>
  <si>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</si>
  <si>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</si>
  <si>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</si>
  <si>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</si>
  <si>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</si>
  <si>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</si>
  <si>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</si>
  <si>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</si>
  <si>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</si>
  <si>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</si>
  <si>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</si>
  <si>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</si>
  <si>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</si>
  <si>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</si>
  <si>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</si>
  <si>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</si>
  <si>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</si>
  <si>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</si>
  <si>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</si>
  <si>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</si>
  <si>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</si>
  <si>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</si>
  <si>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</si>
  <si>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</si>
  <si>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</si>
  <si>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</si>
  <si>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</si>
  <si>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</si>
  <si>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</si>
  <si>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</si>
  <si>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</si>
  <si>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</si>
  <si>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</si>
  <si>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</si>
  <si>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</si>
  <si>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</si>
  <si>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</si>
  <si>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</si>
  <si>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</si>
  <si>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</si>
  <si>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</si>
  <si>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</si>
  <si>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</si>
  <si>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</si>
  <si>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</si>
  <si>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</si>
  <si>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</si>
  <si>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</si>
  <si>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</si>
  <si>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</si>
  <si>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</si>
  <si>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</si>
  <si>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</si>
  <si>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</si>
  <si>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</si>
  <si>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</si>
  <si>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</si>
  <si>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</si>
  <si>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</si>
  <si>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</si>
  <si>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</si>
  <si>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</si>
  <si>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</si>
  <si>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</si>
  <si>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</si>
  <si>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</si>
  <si>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</si>
  <si>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</si>
  <si>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</si>
  <si>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</si>
  <si>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</si>
  <si>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</si>
  <si>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</si>
  <si>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</si>
  <si>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</si>
  <si>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</si>
  <si>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</si>
  <si>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</si>
  <si>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</si>
  <si>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</si>
  <si>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</si>
  <si>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</si>
  <si>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</si>
  <si>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</si>
  <si>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</si>
  <si>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</si>
  <si>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</si>
  <si>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</si>
  <si>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</si>
  <si>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</si>
  <si>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</si>
  <si>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</si>
  <si>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</si>
  <si>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</si>
  <si>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</si>
  <si>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</si>
  <si>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</si>
  <si>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</si>
  <si>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</si>
  <si>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</si>
  <si>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</si>
  <si>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</si>
  <si>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</si>
  <si>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</si>
  <si>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</si>
  <si>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</si>
  <si>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</si>
  <si>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</si>
  <si>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</si>
  <si>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</si>
  <si>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</si>
  <si>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</si>
  <si>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</si>
  <si>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</si>
  <si>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</si>
  <si>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</si>
  <si>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</si>
  <si>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</si>
  <si>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</si>
  <si>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</si>
  <si>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</si>
  <si>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</si>
  <si>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</si>
  <si>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</si>
  <si>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</si>
  <si>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</si>
  <si>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</si>
  <si>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</si>
  <si>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</si>
  <si>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</si>
  <si>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</si>
  <si>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</si>
  <si>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</si>
  <si>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</si>
  <si>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</si>
  <si>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</si>
  <si>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</si>
  <si>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</si>
  <si>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</si>
  <si>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</si>
  <si>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</si>
  <si>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</si>
  <si>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</si>
  <si>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</si>
  <si>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</si>
  <si>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</si>
  <si>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</si>
  <si>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</si>
  <si>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</si>
  <si>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</si>
  <si>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</si>
  <si>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</si>
  <si>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</si>
  <si>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</si>
  <si>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</si>
  <si>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</si>
  <si>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</si>
  <si>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</si>
  <si>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</si>
  <si>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</si>
  <si>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</si>
  <si>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</si>
  <si>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</si>
  <si>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</si>
  <si>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</si>
  <si>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</si>
  <si>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</si>
  <si>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</si>
  <si>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</si>
  <si>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</si>
  <si>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</si>
  <si>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</si>
  <si>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</si>
  <si>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</si>
  <si>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</si>
  <si>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</si>
  <si>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</si>
  <si>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</si>
  <si>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</si>
  <si>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</si>
  <si>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</si>
  <si>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</si>
  <si>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</si>
  <si>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</si>
  <si>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</si>
  <si>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</si>
  <si>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</si>
  <si>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</si>
  <si>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</si>
  <si>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</si>
  <si>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</si>
  <si>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</si>
  <si>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</si>
  <si>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</si>
  <si>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</si>
  <si>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</si>
  <si>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</si>
  <si>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</si>
  <si>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</si>
  <si>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</si>
  <si>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</si>
  <si>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</si>
  <si>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</si>
  <si>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</si>
  <si>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</si>
  <si>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</si>
  <si>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</si>
  <si>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</si>
  <si>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</si>
  <si>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</si>
  <si>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</si>
  <si>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</si>
  <si>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</si>
  <si>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</si>
  <si>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</si>
  <si>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</si>
  <si>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</si>
  <si>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</si>
  <si>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</si>
  <si>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</si>
  <si>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</si>
  <si>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</si>
  <si>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</si>
  <si>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</si>
  <si>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</si>
  <si>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</si>
  <si>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</si>
  <si>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</si>
  <si>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</si>
  <si>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</si>
  <si>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</si>
  <si>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</si>
  <si>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</si>
  <si>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</si>
  <si>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</si>
  <si>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</si>
  <si>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</si>
  <si>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</si>
  <si>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</si>
  <si>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</si>
  <si>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</si>
  <si>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</si>
  <si>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</si>
  <si>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</si>
  <si>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</si>
  <si>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</si>
  <si>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</si>
  <si>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</si>
  <si>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</si>
  <si>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</si>
  <si>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</si>
  <si>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</si>
  <si>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</si>
  <si>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</si>
  <si>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</si>
  <si>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</si>
  <si>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</si>
  <si>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</si>
  <si>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</si>
  <si>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</si>
  <si>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</si>
  <si>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</si>
  <si>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</si>
  <si>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</si>
  <si>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</si>
  <si>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</si>
  <si>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</si>
  <si>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</si>
  <si>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</si>
  <si>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</si>
  <si>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</si>
  <si>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</si>
  <si>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</si>
  <si>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</si>
  <si>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</si>
  <si>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</si>
  <si>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</si>
  <si>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</si>
  <si>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</si>
  <si>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</si>
  <si>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</si>
  <si>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</si>
  <si>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</si>
  <si>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</si>
  <si>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</si>
  <si>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</si>
  <si>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</si>
  <si>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</si>
  <si>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</si>
  <si>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</si>
  <si>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</si>
  <si>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</si>
  <si>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</si>
  <si>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</si>
  <si>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</si>
  <si>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</si>
  <si>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</si>
  <si>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</si>
  <si>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</si>
  <si>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</si>
  <si>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</si>
  <si>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</si>
  <si>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</si>
  <si>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</si>
  <si>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</si>
  <si>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</si>
  <si>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</si>
  <si>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</si>
  <si>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</si>
  <si>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</si>
  <si>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</si>
  <si>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</si>
  <si>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</si>
  <si>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</si>
  <si>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</si>
  <si>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</si>
  <si>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</si>
  <si>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</si>
  <si>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</si>
  <si>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</si>
  <si>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</si>
  <si>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</si>
  <si>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</si>
  <si>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</si>
  <si>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</si>
  <si>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</si>
  <si>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</si>
  <si>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</si>
  <si>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</si>
  <si>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</si>
  <si>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</si>
  <si>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</si>
  <si>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</si>
  <si>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</si>
  <si>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</si>
  <si>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</si>
  <si>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</si>
  <si>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</si>
  <si>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</si>
  <si>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</si>
  <si>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</si>
  <si>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</si>
  <si>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</si>
  <si>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</si>
  <si>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</si>
  <si>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</si>
  <si>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</si>
  <si>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</si>
  <si>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</si>
  <si>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</si>
  <si>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</si>
  <si>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</si>
  <si>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</si>
  <si>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</si>
  <si>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</si>
  <si>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</si>
  <si>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</si>
  <si>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</si>
  <si>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</si>
  <si>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</si>
  <si>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</si>
  <si>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</si>
  <si>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</si>
  <si>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</si>
  <si>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</si>
  <si>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</si>
  <si>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</si>
  <si>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</si>
  <si>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</si>
  <si>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</si>
  <si>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</si>
  <si>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</si>
  <si>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</si>
  <si>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</si>
  <si>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</si>
  <si>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</si>
  <si>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</si>
  <si>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</si>
  <si>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</si>
  <si>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</si>
  <si>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</si>
  <si>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</si>
  <si>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</si>
  <si>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</si>
  <si>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</si>
  <si>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</si>
  <si>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</si>
  <si>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</si>
  <si>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</si>
  <si>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</si>
  <si>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</si>
  <si>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</si>
  <si>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</si>
  <si>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</si>
  <si>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</si>
  <si>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</si>
  <si>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</si>
  <si>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</si>
  <si>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</si>
  <si>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</si>
  <si>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</si>
  <si>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</si>
  <si>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</si>
  <si>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</si>
  <si>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</si>
  <si>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</si>
  <si>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</si>
  <si>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</si>
  <si>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</si>
  <si>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</si>
  <si>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</si>
  <si>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</si>
  <si>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</si>
  <si>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</si>
  <si>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</si>
  <si>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</si>
  <si>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</si>
  <si>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</si>
  <si>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</si>
  <si>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</si>
  <si>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</si>
  <si>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</si>
  <si>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</si>
  <si>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</si>
  <si>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</si>
  <si>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</si>
  <si>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</si>
  <si>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</si>
  <si>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</si>
  <si>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</si>
  <si>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</si>
  <si>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</si>
  <si>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</si>
  <si>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</si>
  <si>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</si>
  <si>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</si>
  <si>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</si>
  <si>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</si>
  <si>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</si>
  <si>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</si>
  <si>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</si>
  <si>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</si>
  <si>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</si>
  <si>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</si>
  <si>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</si>
  <si>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</si>
  <si>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</si>
  <si>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</si>
  <si>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</si>
  <si>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</si>
  <si>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</si>
  <si>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</si>
  <si>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</si>
  <si>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</si>
  <si>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</si>
  <si>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</si>
  <si>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</si>
  <si>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</si>
  <si>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</si>
  <si>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</si>
  <si>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</si>
  <si>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</si>
  <si>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</si>
  <si>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</si>
  <si>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</si>
  <si>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</si>
  <si>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</si>
  <si>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</si>
  <si>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</si>
  <si>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</si>
  <si>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</si>
  <si>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</si>
  <si>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</si>
  <si>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</si>
  <si>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</si>
  <si>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</si>
  <si>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</si>
  <si>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</si>
  <si>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</si>
  <si>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</si>
  <si>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</si>
  <si>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</si>
  <si>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</si>
  <si>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</si>
  <si>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</si>
  <si>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</si>
  <si>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</si>
  <si>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</si>
  <si>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</si>
  <si>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</si>
  <si>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</si>
  <si>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</si>
  <si>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</si>
  <si>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</si>
  <si>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</si>
  <si>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</si>
  <si>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</si>
  <si>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</si>
  <si>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</si>
  <si>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</si>
  <si>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</si>
  <si>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</si>
  <si>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</si>
  <si>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</si>
  <si>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</si>
  <si>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</si>
  <si>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</si>
  <si>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</si>
  <si>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</si>
  <si>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</si>
  <si>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</si>
  <si>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</si>
  <si>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</si>
  <si>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</si>
  <si>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</si>
  <si>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</si>
  <si>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</si>
  <si>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</si>
  <si>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</si>
  <si>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</si>
  <si>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</si>
  <si>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</si>
  <si>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</si>
  <si>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</si>
  <si>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</si>
  <si>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</si>
  <si>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</si>
  <si>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</si>
  <si>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</si>
  <si>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</si>
  <si>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</si>
  <si>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</si>
  <si>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</si>
  <si>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</si>
  <si>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</si>
  <si>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</si>
  <si>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</si>
  <si>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</si>
  <si>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</si>
  <si>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</si>
  <si>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</si>
  <si>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</si>
  <si>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</si>
  <si>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</si>
  <si>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</si>
  <si>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</si>
  <si>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</si>
  <si>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</si>
  <si>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</si>
  <si>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</si>
  <si>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</si>
  <si>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</si>
  <si>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</si>
  <si>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</si>
  <si>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</si>
  <si>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</si>
  <si>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</si>
  <si>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</si>
  <si>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</si>
  <si>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</si>
  <si>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</si>
  <si>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</si>
  <si>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</si>
  <si>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</si>
  <si>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</si>
  <si>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</si>
  <si>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</si>
  <si>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</si>
  <si>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</si>
  <si>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</si>
  <si>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</si>
  <si>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</si>
  <si>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</si>
  <si>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</si>
  <si>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</si>
  <si>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</si>
  <si>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</si>
  <si>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</si>
  <si>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</si>
  <si>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</si>
  <si>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</si>
  <si>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</si>
  <si>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</si>
  <si>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</si>
  <si>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</si>
  <si>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</si>
  <si>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</si>
  <si>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</si>
  <si>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</si>
  <si>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</si>
  <si>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</si>
  <si>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</si>
  <si>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</si>
  <si>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</si>
  <si>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</si>
  <si>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</si>
  <si>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</si>
  <si>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</si>
  <si>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</si>
  <si>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</si>
  <si>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</si>
  <si>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</si>
  <si>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</si>
  <si>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</si>
  <si>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</si>
  <si>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</si>
  <si>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</si>
  <si>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</si>
  <si>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</si>
  <si>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</si>
  <si>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</si>
  <si>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</si>
  <si>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</si>
  <si>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</si>
  <si>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</si>
  <si>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</si>
  <si>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</si>
  <si>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</si>
  <si>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</si>
  <si>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</si>
  <si>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</si>
  <si>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</si>
  <si>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</si>
  <si>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</si>
  <si>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</si>
  <si>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</si>
  <si>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</si>
  <si>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</si>
  <si>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</si>
  <si>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</si>
  <si>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</si>
  <si>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</si>
  <si>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</si>
  <si>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</si>
  <si>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</si>
  <si>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</si>
  <si>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</si>
  <si>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</si>
  <si>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</si>
  <si>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</si>
  <si>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</si>
  <si>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</si>
  <si>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</si>
  <si>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</si>
  <si>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</si>
  <si>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</si>
  <si>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</si>
  <si>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</si>
  <si>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</si>
  <si>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</si>
  <si>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</si>
  <si>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</si>
  <si>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</si>
  <si>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</si>
  <si>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</si>
  <si>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</si>
  <si>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</si>
  <si>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</si>
  <si>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</si>
  <si>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</si>
  <si>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</si>
  <si>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</si>
  <si>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</si>
  <si>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</si>
  <si>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</si>
  <si>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</si>
  <si>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</si>
  <si>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</si>
  <si>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</si>
  <si>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</si>
  <si>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</si>
  <si>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</si>
  <si>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</si>
  <si>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</si>
  <si>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</si>
  <si>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</si>
  <si>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</si>
  <si>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</si>
  <si>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</si>
  <si>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</si>
  <si>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</si>
  <si>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</si>
  <si>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</si>
  <si>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</si>
  <si>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</si>
  <si>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</si>
  <si>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</si>
  <si>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</si>
  <si>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</si>
  <si>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</si>
  <si>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</si>
  <si>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</si>
  <si>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</si>
  <si>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</si>
  <si>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</si>
  <si>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</si>
  <si>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</si>
  <si>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</si>
  <si>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</si>
  <si>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</si>
  <si>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</si>
  <si>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</si>
  <si>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</si>
  <si>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</si>
  <si>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</si>
  <si>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</si>
  <si>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</si>
  <si>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</si>
  <si>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</si>
  <si>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</si>
  <si>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</si>
  <si>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</si>
  <si>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</si>
  <si>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</si>
  <si>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</si>
  <si>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</si>
  <si>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</si>
  <si>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</si>
  <si>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</si>
  <si>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</si>
  <si>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</si>
  <si>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</si>
  <si>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</si>
  <si>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</si>
  <si>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</si>
  <si>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</si>
  <si>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</si>
  <si>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</si>
  <si>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</si>
  <si>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</si>
  <si>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</si>
  <si>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</si>
  <si>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</si>
  <si>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</si>
  <si>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</si>
  <si>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</si>
  <si>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</si>
  <si>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</si>
  <si>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</si>
  <si>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</si>
  <si>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</si>
  <si>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</si>
  <si>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</si>
  <si>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</si>
  <si>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</si>
  <si>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</si>
  <si>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</si>
  <si>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</si>
  <si>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</si>
  <si>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</si>
  <si>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</si>
  <si>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</si>
  <si>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</si>
  <si>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</si>
  <si>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</si>
  <si>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</si>
  <si>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</si>
  <si>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</si>
  <si>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</si>
  <si>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</si>
  <si>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</si>
  <si>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</si>
  <si>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</si>
  <si>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</si>
  <si>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</si>
  <si>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</si>
  <si>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</si>
  <si>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</si>
  <si>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</si>
  <si>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</si>
  <si>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</si>
  <si>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</si>
  <si>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</si>
  <si>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</si>
  <si>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</si>
  <si>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</si>
  <si>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</si>
  <si>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</si>
  <si>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</si>
  <si>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</si>
  <si>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</si>
  <si>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</si>
  <si>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</si>
  <si>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</si>
  <si>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</si>
  <si>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</si>
  <si>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</si>
  <si>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</si>
  <si>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</si>
  <si>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</si>
  <si>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</si>
  <si>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</si>
  <si>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</si>
  <si>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</si>
  <si>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</si>
  <si>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</si>
  <si>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</si>
  <si>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</si>
  <si>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</si>
  <si>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</si>
  <si>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</si>
  <si>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</si>
  <si>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</si>
  <si>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</si>
  <si>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</si>
  <si>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</si>
  <si>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</si>
  <si>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</si>
  <si>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</si>
  <si>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</si>
  <si>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</si>
  <si>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</si>
  <si>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</si>
  <si>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</si>
  <si>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</si>
  <si>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</si>
  <si>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</si>
  <si>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</si>
  <si>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</si>
  <si>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</si>
  <si>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</si>
  <si>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</si>
  <si>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</si>
  <si>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</si>
  <si>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</si>
  <si>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</si>
  <si>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</si>
  <si>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</si>
  <si>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</si>
  <si>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</si>
  <si>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</si>
  <si>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</si>
  <si>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</si>
  <si>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</si>
  <si>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</si>
  <si>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</si>
  <si>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</si>
  <si>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</si>
  <si>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</si>
  <si>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</si>
  <si>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</si>
  <si>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</si>
  <si>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</si>
  <si>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</si>
  <si>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</si>
  <si>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</si>
  <si>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</si>
  <si>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</si>
  <si>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</si>
  <si>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</si>
  <si>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</si>
  <si>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</si>
  <si>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</si>
  <si>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</si>
  <si>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</si>
  <si>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</si>
  <si>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</si>
  <si>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</si>
  <si>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</si>
  <si>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</si>
  <si>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</si>
  <si>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</si>
  <si>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</si>
  <si>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</si>
  <si>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</si>
  <si>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</si>
  <si>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</si>
  <si>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</si>
  <si>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</si>
  <si>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</si>
  <si>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</si>
  <si>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</si>
  <si>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</si>
  <si>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</si>
  <si>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</si>
  <si>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</si>
  <si>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</si>
  <si>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</si>
  <si>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</si>
  <si>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</si>
  <si>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</si>
  <si>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</si>
  <si>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</si>
  <si>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</si>
  <si>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</si>
  <si>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</si>
  <si>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</si>
  <si>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</si>
  <si>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</si>
  <si>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</si>
  <si>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</si>
  <si>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</si>
  <si>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</si>
  <si>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</si>
  <si>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</si>
  <si>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</si>
  <si>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</si>
  <si>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</si>
  <si>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</si>
  <si>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</si>
  <si>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</si>
  <si>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</si>
  <si>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</si>
  <si>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</si>
  <si>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</si>
  <si>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</si>
  <si>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</si>
  <si>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</si>
  <si>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</si>
  <si>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</si>
  <si>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</si>
  <si>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</si>
  <si>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</si>
  <si>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</si>
  <si>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</si>
  <si>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</si>
  <si>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</si>
  <si>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</si>
  <si>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</si>
  <si>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</si>
  <si>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</si>
  <si>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</si>
  <si>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</si>
  <si>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</si>
  <si>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</si>
  <si>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</si>
  <si>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</si>
  <si>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</si>
  <si>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</si>
  <si>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</si>
  <si>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</si>
  <si>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</si>
  <si>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</si>
  <si>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</si>
  <si>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</si>
  <si>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</si>
  <si>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</si>
  <si>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</si>
  <si>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</si>
  <si>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</si>
  <si>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</si>
  <si>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</si>
  <si>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</si>
  <si>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</si>
  <si>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</si>
  <si>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</si>
  <si>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</si>
  <si>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</si>
  <si>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</si>
  <si>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</si>
  <si>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</si>
  <si>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</si>
  <si>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</si>
  <si>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</si>
  <si>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</si>
  <si>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</si>
  <si>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</si>
  <si>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</si>
  <si>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</si>
  <si>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</si>
  <si>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</si>
  <si>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</si>
  <si>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</si>
  <si>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</si>
  <si>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</si>
  <si>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</si>
  <si>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</si>
  <si>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</si>
  <si>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</si>
  <si>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</si>
  <si>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</si>
  <si>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</si>
  <si>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</si>
  <si>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</si>
  <si>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</si>
  <si>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</si>
  <si>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</si>
  <si>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</si>
  <si>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</si>
  <si>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</si>
  <si>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</si>
  <si>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</si>
  <si>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</si>
  <si>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</si>
  <si>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</si>
  <si>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</si>
  <si>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</si>
  <si>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</si>
  <si>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</si>
  <si>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</si>
  <si>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</si>
  <si>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</si>
  <si>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</si>
  <si>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</si>
  <si>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</si>
  <si>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</si>
  <si>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</si>
  <si>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</si>
  <si>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</si>
  <si>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</si>
  <si>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</si>
  <si>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</si>
  <si>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</si>
  <si>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</si>
  <si>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</si>
  <si>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</si>
  <si>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</si>
  <si>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</si>
  <si>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</si>
  <si>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</si>
  <si>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</si>
  <si>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</si>
  <si>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</si>
  <si>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</si>
  <si>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</si>
  <si>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</si>
  <si>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</si>
  <si>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</si>
  <si>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</si>
  <si>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</si>
  <si>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</si>
  <si>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</si>
  <si>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</si>
  <si>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</si>
  <si>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</si>
  <si>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</si>
  <si>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</si>
  <si>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</si>
  <si>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</si>
  <si>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</si>
  <si>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</si>
  <si>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</si>
  <si>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</si>
  <si>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</si>
  <si>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</si>
  <si>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</si>
  <si>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</si>
  <si>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</si>
  <si>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</si>
  <si>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</si>
  <si>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</si>
  <si>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</si>
  <si>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</si>
  <si>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</si>
  <si>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</si>
  <si>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</si>
  <si>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</si>
  <si>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</si>
  <si>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</si>
  <si>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</si>
  <si>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</si>
  <si>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</si>
  <si>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</si>
  <si>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</si>
  <si>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</si>
  <si>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</si>
  <si>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</si>
  <si>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</si>
  <si>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</si>
  <si>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</si>
  <si>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</si>
  <si>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</si>
  <si>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</si>
  <si>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</si>
  <si>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</si>
  <si>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</si>
  <si>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</si>
  <si>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</si>
  <si>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</si>
  <si>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</si>
  <si>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</si>
  <si>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</si>
  <si>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</si>
  <si>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</si>
  <si>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</si>
  <si>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</si>
  <si>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</si>
  <si>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</si>
  <si>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</si>
  <si>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</si>
  <si>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</si>
  <si>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</si>
  <si>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</si>
  <si>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</si>
  <si>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</si>
  <si>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</si>
  <si>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</si>
  <si>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</si>
  <si>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</si>
  <si>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</si>
  <si>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</si>
  <si>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</si>
  <si>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</si>
  <si>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</si>
  <si>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</si>
  <si>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</si>
  <si>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</si>
  <si>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</si>
  <si>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</si>
  <si>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</si>
  <si>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</si>
  <si>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</si>
  <si>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</si>
  <si>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</si>
  <si>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</si>
  <si>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</si>
  <si>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</si>
  <si>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</si>
  <si>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</si>
  <si>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</si>
  <si>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</si>
  <si>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</si>
  <si>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</si>
  <si>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</si>
  <si>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</si>
  <si>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</si>
  <si>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</si>
  <si>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</si>
  <si>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</si>
  <si>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</si>
  <si>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</si>
  <si>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</si>
  <si>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</si>
  <si>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</si>
  <si>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</si>
  <si>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</si>
  <si>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</si>
  <si>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</si>
  <si>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</si>
  <si>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</si>
  <si>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</si>
  <si>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</si>
  <si>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</si>
  <si>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</si>
  <si>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</si>
  <si>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</si>
  <si>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</si>
  <si>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</si>
  <si>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</si>
  <si>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</si>
  <si>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</si>
  <si>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</si>
  <si>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</si>
  <si>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</si>
  <si>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</si>
  <si>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</si>
  <si>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</si>
  <si>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</si>
  <si>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</si>
  <si>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</si>
  <si>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</si>
  <si>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</si>
  <si>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</si>
  <si>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</si>
  <si>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</si>
  <si>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</si>
  <si>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</si>
  <si>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</si>
  <si>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</si>
  <si>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</si>
  <si>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</si>
  <si>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</si>
  <si>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</si>
  <si>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</si>
  <si>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</si>
  <si>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</si>
  <si>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</si>
  <si>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</si>
  <si>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</si>
  <si>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</si>
  <si>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</si>
  <si>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</si>
  <si>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</si>
  <si>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</si>
  <si>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</si>
  <si>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</si>
  <si>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</si>
  <si>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</si>
  <si>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</si>
  <si>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</si>
  <si>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</si>
  <si>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</si>
  <si>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</si>
  <si>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</si>
  <si>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</si>
  <si>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</si>
  <si>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</si>
  <si>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</si>
  <si>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</si>
  <si>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</si>
  <si>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</si>
  <si>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</si>
  <si>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</si>
  <si>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</si>
  <si>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</si>
  <si>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</si>
  <si>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</si>
  <si>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</si>
  <si>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</si>
  <si>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</si>
  <si>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</si>
  <si>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</si>
  <si>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</si>
  <si>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</si>
  <si>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</si>
  <si>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</si>
  <si>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</si>
  <si>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</si>
  <si>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</si>
  <si>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</si>
  <si>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</si>
  <si>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</si>
  <si>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</si>
  <si>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</si>
  <si>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</si>
  <si>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</si>
  <si>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</si>
  <si>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</si>
  <si>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</si>
  <si>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</si>
  <si>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</si>
  <si>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</si>
  <si>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</si>
  <si>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</si>
  <si>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</si>
  <si>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</si>
  <si>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</si>
  <si>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</si>
  <si>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</si>
  <si>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</si>
  <si>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</si>
  <si>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</si>
  <si>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</si>
  <si>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</si>
  <si>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</si>
  <si>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</si>
  <si>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</si>
  <si>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</si>
  <si>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</si>
  <si>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</si>
  <si>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</si>
  <si>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</si>
  <si>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</si>
  <si>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</si>
  <si>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</si>
  <si>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</si>
  <si>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</si>
  <si>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</si>
  <si>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</si>
  <si>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</si>
  <si>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</si>
  <si>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</si>
  <si>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</si>
  <si>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</si>
  <si>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</si>
  <si>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</si>
  <si>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</si>
  <si>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</si>
  <si>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</si>
  <si>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</si>
  <si>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</si>
  <si>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</si>
  <si>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</si>
  <si>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</si>
  <si>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</si>
  <si>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</si>
  <si>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</si>
  <si>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</si>
  <si>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</si>
  <si>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</si>
  <si>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</si>
  <si>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</si>
  <si>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</si>
  <si>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</si>
  <si>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</si>
  <si>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</si>
  <si>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</si>
  <si>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</si>
  <si>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</si>
  <si>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</si>
  <si>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</si>
  <si>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</si>
  <si>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</si>
  <si>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</si>
  <si>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</si>
  <si>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</si>
  <si>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</si>
  <si>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</si>
  <si>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</si>
  <si>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</si>
  <si>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</si>
  <si>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</si>
  <si>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</si>
  <si>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</si>
  <si>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</si>
  <si>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</si>
  <si>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</si>
  <si>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</si>
  <si>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</si>
  <si>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</si>
  <si>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</si>
  <si>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</si>
  <si>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</si>
  <si>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</si>
  <si>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</si>
  <si>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</si>
  <si>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</si>
  <si>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</si>
  <si>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</si>
  <si>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</si>
  <si>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</si>
  <si>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</si>
  <si>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</si>
  <si>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</si>
  <si>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</si>
  <si>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</si>
  <si>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</si>
  <si>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</si>
  <si>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</si>
  <si>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</si>
  <si>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</si>
  <si>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</si>
  <si>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</si>
  <si>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</si>
  <si>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</si>
  <si>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</si>
  <si>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</si>
  <si>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</si>
  <si>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</si>
  <si>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</si>
  <si>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</si>
  <si>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</si>
  <si>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</si>
  <si>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</si>
  <si>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</si>
  <si>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</si>
  <si>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</si>
  <si>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</si>
  <si>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</si>
  <si>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</si>
  <si>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</si>
  <si>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</si>
  <si>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</si>
  <si>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</si>
  <si>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</si>
  <si>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</si>
  <si>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</si>
  <si>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</si>
  <si>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</si>
  <si>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</si>
  <si>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</si>
  <si>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</si>
  <si>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</si>
  <si>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</si>
  <si>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</si>
  <si>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</si>
  <si>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</si>
  <si>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</si>
  <si>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</si>
  <si>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</si>
  <si>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</si>
  <si>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</si>
  <si>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</si>
  <si>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</si>
  <si>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</si>
  <si>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</si>
  <si>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</si>
  <si>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</si>
  <si>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</si>
  <si>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</si>
  <si>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</si>
  <si>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</si>
  <si>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</si>
  <si>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</si>
  <si>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</si>
  <si>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</si>
  <si>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</si>
  <si>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</si>
  <si>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</si>
  <si>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</si>
  <si>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</si>
  <si>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</si>
  <si>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</si>
  <si>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</si>
  <si>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</si>
  <si>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</si>
  <si>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</si>
  <si>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</si>
  <si>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</si>
  <si>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</si>
  <si>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</si>
  <si>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</si>
  <si>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</si>
  <si>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</si>
  <si>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</si>
  <si>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</si>
  <si>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</si>
  <si>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</si>
  <si>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</si>
  <si>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</si>
  <si>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</si>
  <si>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</si>
  <si>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</si>
  <si>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</si>
  <si>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</si>
  <si>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</si>
  <si>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</si>
  <si>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</si>
  <si>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</si>
  <si>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</si>
  <si>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</si>
  <si>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</si>
  <si>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</si>
  <si>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</si>
  <si>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</si>
  <si>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</si>
  <si>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</si>
  <si>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</si>
  <si>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</si>
  <si>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</si>
  <si>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</si>
  <si>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</si>
  <si>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</si>
  <si>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</si>
  <si>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</si>
  <si>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</si>
  <si>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</si>
  <si>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</si>
  <si>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</si>
  <si>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</si>
  <si>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</si>
  <si>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</si>
  <si>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</si>
  <si>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</si>
  <si>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</si>
  <si>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</si>
  <si>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</si>
  <si>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</si>
  <si>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</si>
  <si>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</si>
  <si>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</si>
  <si>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</si>
  <si>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</si>
  <si>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</si>
  <si>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</si>
  <si>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</si>
  <si>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</si>
  <si>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</si>
  <si>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</si>
  <si>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</si>
  <si>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</si>
  <si>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</si>
  <si>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</si>
  <si>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</si>
  <si>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</si>
  <si>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</si>
  <si>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</si>
  <si>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</si>
  <si>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</si>
  <si>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</si>
  <si>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</si>
  <si>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</si>
  <si>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</si>
  <si>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</si>
  <si>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</si>
  <si>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</si>
  <si>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</si>
  <si>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</si>
  <si>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</si>
  <si>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</si>
  <si>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</si>
  <si>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</si>
  <si>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</si>
  <si>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</si>
  <si>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</si>
  <si>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</si>
  <si>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</si>
  <si>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</si>
  <si>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</si>
  <si>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</si>
  <si>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</si>
  <si>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</si>
  <si>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</si>
  <si>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</si>
  <si>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</si>
  <si>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</si>
  <si>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</si>
  <si>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</si>
  <si>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</si>
  <si>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</si>
  <si>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</si>
  <si>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</si>
  <si>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</si>
  <si>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</si>
  <si>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</si>
  <si>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</si>
  <si>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</si>
  <si>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</si>
  <si>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</si>
  <si>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</si>
  <si>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</si>
  <si>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</si>
  <si>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</si>
  <si>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</si>
  <si>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</si>
  <si>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</si>
  <si>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</si>
  <si>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</si>
  <si>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</si>
  <si>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</si>
  <si>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</si>
  <si>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</si>
  <si>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</si>
  <si>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</si>
  <si>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</si>
  <si>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</si>
  <si>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</si>
  <si>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</si>
  <si>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</si>
  <si>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</si>
  <si>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</si>
  <si>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</si>
  <si>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</si>
  <si>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</si>
  <si>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</si>
  <si>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</si>
  <si>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</si>
  <si>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</si>
  <si>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</si>
  <si>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</si>
  <si>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</si>
  <si>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</si>
  <si>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</si>
  <si>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</si>
  <si>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</si>
  <si>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</si>
  <si>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</si>
  <si>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</si>
  <si>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</si>
  <si>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</si>
  <si>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</si>
  <si>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</si>
  <si>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</si>
  <si>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</si>
  <si>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</si>
  <si>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</si>
  <si>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</si>
  <si>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</si>
  <si>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</si>
  <si>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</si>
  <si>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</si>
  <si>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</si>
  <si>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</si>
  <si>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</si>
  <si>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</si>
  <si>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</si>
  <si>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</si>
  <si>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</si>
  <si>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</si>
  <si>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</si>
  <si>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</si>
  <si>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</si>
  <si>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</si>
  <si>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</si>
  <si>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</si>
  <si>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</si>
  <si>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</si>
  <si>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</si>
  <si>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</si>
  <si>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</si>
  <si>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</si>
  <si>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</si>
  <si>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</si>
  <si>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</si>
  <si>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</si>
  <si>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</si>
  <si>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</si>
  <si>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</si>
  <si>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</si>
  <si>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</si>
  <si>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</si>
  <si>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</si>
  <si>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</si>
  <si>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</si>
  <si>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</si>
  <si>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</si>
  <si>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</si>
  <si>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</si>
  <si>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</si>
  <si>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</si>
  <si>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</si>
  <si>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</si>
  <si>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</si>
  <si>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</si>
  <si>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</si>
  <si>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</si>
  <si>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</si>
  <si>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</si>
  <si>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</si>
  <si>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</si>
  <si>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</si>
  <si>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</si>
  <si>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</si>
  <si>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</si>
  <si>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</si>
  <si>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</si>
  <si>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</si>
  <si>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</si>
  <si>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</si>
  <si>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</si>
  <si>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</si>
  <si>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</si>
  <si>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</si>
  <si>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</si>
  <si>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</si>
  <si>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</si>
  <si>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</si>
  <si>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</si>
  <si>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</si>
  <si>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</si>
  <si>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</si>
  <si>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</si>
  <si>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</si>
  <si>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</si>
  <si>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</si>
  <si>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</si>
  <si>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</si>
  <si>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</si>
  <si>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</si>
  <si>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</si>
  <si>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</si>
  <si>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</si>
  <si>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</si>
  <si>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</si>
  <si>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</si>
  <si>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</si>
  <si>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</si>
  <si>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</si>
  <si>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</si>
  <si>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</si>
  <si>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</si>
  <si>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</si>
  <si>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</si>
  <si>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</si>
  <si>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</si>
  <si>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</si>
  <si>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</si>
  <si>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</si>
  <si>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</si>
  <si>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</si>
  <si>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</si>
  <si>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</si>
  <si>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</si>
  <si>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</si>
  <si>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</si>
  <si>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</si>
  <si>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</si>
  <si>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</si>
  <si>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</si>
  <si>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</si>
  <si>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</si>
  <si>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</si>
  <si>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</si>
  <si>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</si>
  <si>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</si>
  <si>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</si>
  <si>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</si>
  <si>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</si>
  <si>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</si>
  <si>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</si>
  <si>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</si>
  <si>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</si>
  <si>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</si>
  <si>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</si>
  <si>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</si>
  <si>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</si>
  <si>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</si>
  <si>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</si>
  <si>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</si>
  <si>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</si>
  <si>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</si>
  <si>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</si>
  <si>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</si>
  <si>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</si>
  <si>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</si>
  <si>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</si>
  <si>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</si>
  <si>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</si>
  <si>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</si>
  <si>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</si>
  <si>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</si>
  <si>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</si>
  <si>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</si>
  <si>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</si>
  <si>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</si>
  <si>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</si>
  <si>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</si>
  <si>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</si>
  <si>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</si>
  <si>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</si>
  <si>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</si>
  <si>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</si>
  <si>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</si>
  <si>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</si>
  <si>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</si>
  <si>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</si>
  <si>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</si>
  <si>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</si>
  <si>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</si>
  <si>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</si>
  <si>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</si>
  <si>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</si>
  <si>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</si>
  <si>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</si>
  <si>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</si>
  <si>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</si>
  <si>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</si>
  <si>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</si>
  <si>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</si>
  <si>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</si>
  <si>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</si>
  <si>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</si>
  <si>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</si>
  <si>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</si>
  <si>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</si>
  <si>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</si>
  <si>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</si>
  <si>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</si>
  <si>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</si>
  <si>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</si>
  <si>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</si>
  <si>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</si>
  <si>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</si>
  <si>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</si>
  <si>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</si>
  <si>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</si>
  <si>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</si>
  <si>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</si>
  <si>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</si>
  <si>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</si>
  <si>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</si>
  <si>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</si>
  <si>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</si>
  <si>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</si>
  <si>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</si>
  <si>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</si>
  <si>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</si>
  <si>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</si>
  <si>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</si>
  <si>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</si>
  <si>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</si>
  <si>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</si>
  <si>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</si>
  <si>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</si>
  <si>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</si>
  <si>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</si>
  <si>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</si>
  <si>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</si>
  <si>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</si>
  <si>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</si>
  <si>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</si>
  <si>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</si>
  <si>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</si>
  <si>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</si>
  <si>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</si>
  <si>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</si>
  <si>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</si>
  <si>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</si>
  <si>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</si>
  <si>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</si>
  <si>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</si>
  <si>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</si>
  <si>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</si>
  <si>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</si>
  <si>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</si>
  <si>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</si>
  <si>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</si>
  <si>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</si>
  <si>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</si>
  <si>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</si>
  <si>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</si>
  <si>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</si>
  <si>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</si>
  <si>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</si>
  <si>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</si>
  <si>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</si>
  <si>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</si>
  <si>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</si>
  <si>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</si>
  <si>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</si>
  <si>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</si>
  <si>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</si>
  <si>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</si>
  <si>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</si>
  <si>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</si>
  <si>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</si>
  <si>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</si>
  <si>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</si>
  <si>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</si>
  <si>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</si>
  <si>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</si>
  <si>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</si>
  <si>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</si>
  <si>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</si>
  <si>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</si>
  <si>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</si>
  <si>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</si>
  <si>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</si>
  <si>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</si>
  <si>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</si>
  <si>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</si>
  <si>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</si>
  <si>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</si>
  <si>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</si>
  <si>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</si>
  <si>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</si>
  <si>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</si>
  <si>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</si>
  <si>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</si>
  <si>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</si>
  <si>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</si>
  <si>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</si>
  <si>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</si>
  <si>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</si>
  <si>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</si>
  <si>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</si>
  <si>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</si>
  <si>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</si>
  <si>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</si>
  <si>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</si>
  <si>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</si>
  <si>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</si>
  <si>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</si>
  <si>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</si>
  <si>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</si>
  <si>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</si>
  <si>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</si>
  <si>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</si>
  <si>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</si>
  <si>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</si>
  <si>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</si>
  <si>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</si>
  <si>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</si>
  <si>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</si>
  <si>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</si>
  <si>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</si>
  <si>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</si>
  <si>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</si>
  <si>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</si>
  <si>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</si>
  <si>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</si>
  <si>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</si>
  <si>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</si>
  <si>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</si>
  <si>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</si>
  <si>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</si>
  <si>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</si>
  <si>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</si>
  <si>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</si>
  <si>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</si>
  <si>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</si>
  <si>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</si>
  <si>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</si>
  <si>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</si>
  <si>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</si>
  <si>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</si>
  <si>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</si>
  <si>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</si>
  <si>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</si>
  <si>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</si>
  <si>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</si>
  <si>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</si>
  <si>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</si>
  <si>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</si>
  <si>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</si>
  <si>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</si>
  <si>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</si>
  <si>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</si>
  <si>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</si>
  <si>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</si>
  <si>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</si>
  <si>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</si>
  <si>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</si>
  <si>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</si>
  <si>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</si>
  <si>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</si>
  <si>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</si>
  <si>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</si>
  <si>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</si>
  <si>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</si>
  <si>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</si>
  <si>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</si>
  <si>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</si>
  <si>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</si>
  <si>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</si>
  <si>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</si>
  <si>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</si>
  <si>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</si>
  <si>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</si>
  <si>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</si>
  <si>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</si>
  <si>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</si>
  <si>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</si>
  <si>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</si>
  <si>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</si>
  <si>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</si>
  <si>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</si>
  <si>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</si>
  <si>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</si>
  <si>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</si>
  <si>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</si>
  <si>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</si>
  <si>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</si>
  <si>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</si>
  <si>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</si>
  <si>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</si>
  <si>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</si>
  <si>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</si>
  <si>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</si>
  <si>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</si>
  <si>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</si>
  <si>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</si>
  <si>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</si>
  <si>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</si>
  <si>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</si>
  <si>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</si>
  <si>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</si>
  <si>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</si>
  <si>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</si>
  <si>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</si>
  <si>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</si>
  <si>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</si>
  <si>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</si>
  <si>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</si>
  <si>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</si>
  <si>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</si>
  <si>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</si>
  <si>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</si>
  <si>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</si>
  <si>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</si>
  <si>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</si>
  <si>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</si>
  <si>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</si>
  <si>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</si>
  <si>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</si>
  <si>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</si>
  <si>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</si>
  <si>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</si>
  <si>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</si>
  <si>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</si>
  <si>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</si>
  <si>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</si>
  <si>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</si>
  <si>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</si>
  <si>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</si>
  <si>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</si>
  <si>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</si>
  <si>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</si>
  <si>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</si>
  <si>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</si>
  <si>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</si>
  <si>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</si>
  <si>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</si>
  <si>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</si>
  <si>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</si>
  <si>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</si>
  <si>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</si>
  <si>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</si>
  <si>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</si>
  <si>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</si>
  <si>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</si>
  <si>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</si>
  <si>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</si>
  <si>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</si>
  <si>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</si>
  <si>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</si>
  <si>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</si>
  <si>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</si>
  <si>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</si>
  <si>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</si>
  <si>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</si>
  <si>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</si>
  <si>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</si>
  <si>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</si>
  <si>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</si>
  <si>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</si>
  <si>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</si>
  <si>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</si>
  <si>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</si>
  <si>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</si>
  <si>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</si>
  <si>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</si>
  <si>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</si>
  <si>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</si>
  <si>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</si>
  <si>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</si>
  <si>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</si>
  <si>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</si>
  <si>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</si>
  <si>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</si>
  <si>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</si>
  <si>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</si>
  <si>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</si>
  <si>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</si>
  <si>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</si>
  <si>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</si>
  <si>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</si>
  <si>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</si>
  <si>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</si>
  <si>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</si>
  <si>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</si>
  <si>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</si>
  <si>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</si>
  <si>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</si>
  <si>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</si>
  <si>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</si>
  <si>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</si>
  <si>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</si>
  <si>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</si>
  <si>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</si>
  <si>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</si>
  <si>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</si>
  <si>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</si>
  <si>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</si>
  <si>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</si>
  <si>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</si>
  <si>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</si>
  <si>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</si>
  <si>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</si>
  <si>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</si>
  <si>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</si>
  <si>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</si>
  <si>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</si>
  <si>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</si>
  <si>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</si>
  <si>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</si>
  <si>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</si>
  <si>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</si>
  <si>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</si>
  <si>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</si>
  <si>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</si>
  <si>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</si>
  <si>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</si>
  <si>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</si>
  <si>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</si>
  <si>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</si>
  <si>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</si>
  <si>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</si>
  <si>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</si>
  <si>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</si>
  <si>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</si>
  <si>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</si>
  <si>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</si>
  <si>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</si>
  <si>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</si>
  <si>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</si>
  <si>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</si>
  <si>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</si>
  <si>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</si>
  <si>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</si>
  <si>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</si>
  <si>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</si>
  <si>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</si>
  <si>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</si>
  <si>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</si>
  <si>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</si>
  <si>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</si>
  <si>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</si>
  <si>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</si>
  <si>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</si>
  <si>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</si>
  <si>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</si>
  <si>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</si>
  <si>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</si>
  <si>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</si>
  <si>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</si>
  <si>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</si>
  <si>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</si>
  <si>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</si>
  <si>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</si>
  <si>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</si>
  <si>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</si>
  <si>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</si>
  <si>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</si>
  <si>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</si>
  <si>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</si>
  <si>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</si>
  <si>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</si>
  <si>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</si>
  <si>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</si>
  <si>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</si>
  <si>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</si>
  <si>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</si>
  <si>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</si>
  <si>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</si>
  <si>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</si>
  <si>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</si>
  <si>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</si>
  <si>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</si>
  <si>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</si>
  <si>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</si>
  <si>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</si>
  <si>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</si>
  <si>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</si>
  <si>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</si>
  <si>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</si>
  <si>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</si>
  <si>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</si>
  <si>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</si>
  <si>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</si>
  <si>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</si>
  <si>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</si>
  <si>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</si>
  <si>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</si>
  <si>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</si>
  <si>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</si>
  <si>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</si>
  <si>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</si>
  <si>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</si>
  <si>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</si>
  <si>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</si>
  <si>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</si>
  <si>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</si>
  <si>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</si>
  <si>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</si>
  <si>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</si>
  <si>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</si>
  <si>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</si>
  <si>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</si>
  <si>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</si>
  <si>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</si>
  <si>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</si>
  <si>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</si>
  <si>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</si>
  <si>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</si>
  <si>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</si>
  <si>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</si>
  <si>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</si>
  <si>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</si>
  <si>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</si>
  <si>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</si>
  <si>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</si>
  <si>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</si>
  <si>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</si>
  <si>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</si>
  <si>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</si>
  <si>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</si>
  <si>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</si>
  <si>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</si>
  <si>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</si>
  <si>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</si>
  <si>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</si>
  <si>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</si>
  <si>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</si>
  <si>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</si>
  <si>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</si>
  <si>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</si>
  <si>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</si>
  <si>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</si>
  <si>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</si>
  <si>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</si>
  <si>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</si>
  <si>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</si>
  <si>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</si>
  <si>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</si>
  <si>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</si>
  <si>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</si>
  <si>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</si>
  <si>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</si>
  <si>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</si>
  <si>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</si>
  <si>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</si>
  <si>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</si>
  <si>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</si>
  <si>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</si>
  <si>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</si>
  <si>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</si>
  <si>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</si>
  <si>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</si>
  <si>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</si>
  <si>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</si>
  <si>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</si>
  <si>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</si>
  <si>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</si>
  <si>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</si>
  <si>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</si>
  <si>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</si>
  <si>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</si>
  <si>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</si>
  <si>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</si>
  <si>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</si>
  <si>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</si>
  <si>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</si>
  <si>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</si>
  <si>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</si>
  <si>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</si>
  <si>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</si>
  <si>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</si>
  <si>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</si>
  <si>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</si>
  <si>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</si>
  <si>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</si>
  <si>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</si>
  <si>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</si>
  <si>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</si>
  <si>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</si>
  <si>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</si>
  <si>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</si>
  <si>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</si>
  <si>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</si>
  <si>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</si>
  <si>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</si>
  <si>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</si>
  <si>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</si>
  <si>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</si>
  <si>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</si>
  <si>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</si>
  <si>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</si>
  <si>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</si>
  <si>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</si>
  <si>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</si>
  <si>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</si>
  <si>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</si>
  <si>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</si>
  <si>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</si>
  <si>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</si>
  <si>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</si>
  <si>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</si>
  <si>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</si>
  <si>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</si>
  <si>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</si>
  <si>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</si>
  <si>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</si>
  <si>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</si>
  <si>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</si>
  <si>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</si>
  <si>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</si>
  <si>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</si>
  <si>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</si>
  <si>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</si>
  <si>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</si>
  <si>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</si>
  <si>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</si>
  <si>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</si>
  <si>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</si>
  <si>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</si>
  <si>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</si>
  <si>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</si>
  <si>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</si>
  <si>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</si>
  <si>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</si>
  <si>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</si>
  <si>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</si>
  <si>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</si>
  <si>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</si>
  <si>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</si>
  <si>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</si>
  <si>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</si>
  <si>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</si>
  <si>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</si>
  <si>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</si>
  <si>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</si>
  <si>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</si>
  <si>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</si>
  <si>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</si>
  <si>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</si>
  <si>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</si>
  <si>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</si>
  <si>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</si>
  <si>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</si>
  <si>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</si>
  <si>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</si>
  <si>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</si>
  <si>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</si>
  <si>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</si>
  <si>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</si>
  <si>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</si>
  <si>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</si>
  <si>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</si>
  <si>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</si>
  <si>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</si>
  <si>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</si>
  <si>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</si>
  <si>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</si>
  <si>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</si>
  <si>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</si>
  <si>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</si>
  <si>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</si>
  <si>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</si>
  <si>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</si>
  <si>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</si>
  <si>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</si>
  <si>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</si>
  <si>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</si>
  <si>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</si>
  <si>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</si>
  <si>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</si>
  <si>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</si>
  <si>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</si>
  <si>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</si>
  <si>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</si>
  <si>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</si>
  <si>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</si>
  <si>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</si>
  <si>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</si>
  <si>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</si>
  <si>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</si>
  <si>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</si>
  <si>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</si>
  <si>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</si>
  <si>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</si>
  <si>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</si>
  <si>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</si>
  <si>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</si>
  <si>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</si>
  <si>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</si>
  <si>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</si>
  <si>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</si>
  <si>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</si>
  <si>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</si>
  <si>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</si>
  <si>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</si>
  <si>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</si>
  <si>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</si>
  <si>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</si>
  <si>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</si>
  <si>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</si>
  <si>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</si>
  <si>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</si>
  <si>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</si>
  <si>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</si>
  <si>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</si>
  <si>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</si>
  <si>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</si>
  <si>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</si>
  <si>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</si>
  <si>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</si>
  <si>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</si>
  <si>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</si>
  <si>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</si>
  <si>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</si>
  <si>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</si>
  <si>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</si>
  <si>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</si>
  <si>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</si>
  <si>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</si>
  <si>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</si>
  <si>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</si>
  <si>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</si>
  <si>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</si>
  <si>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</si>
  <si>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</si>
  <si>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</si>
  <si>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</si>
  <si>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</si>
  <si>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</si>
  <si>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</si>
  <si>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</si>
  <si>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</si>
  <si>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</si>
  <si>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</si>
  <si>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</si>
  <si>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</si>
  <si>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</si>
  <si>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</si>
  <si>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</si>
  <si>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</si>
  <si>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</si>
  <si>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</si>
  <si>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</si>
  <si>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</si>
  <si>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</si>
  <si>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</si>
  <si>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</si>
  <si>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</si>
  <si>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</si>
  <si>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</si>
  <si>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</si>
  <si>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</si>
  <si>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</si>
  <si>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</si>
  <si>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</si>
  <si>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</si>
  <si>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</si>
  <si>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</si>
  <si>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</si>
  <si>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</si>
  <si>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</si>
  <si>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</si>
  <si>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</si>
  <si>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</si>
  <si>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</si>
  <si>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</si>
  <si>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</si>
  <si>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</si>
  <si>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</si>
  <si>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</si>
  <si>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</si>
  <si>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</si>
  <si>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</si>
  <si>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</si>
  <si>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</si>
  <si>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</si>
  <si>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</si>
  <si>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</si>
  <si>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</si>
  <si>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</si>
  <si>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</si>
  <si>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</si>
  <si>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</si>
  <si>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</si>
  <si>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</si>
  <si>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</si>
  <si>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</si>
  <si>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</si>
  <si>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</si>
  <si>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</si>
  <si>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</si>
  <si>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</si>
  <si>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</si>
  <si>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</si>
  <si>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</si>
  <si>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</si>
  <si>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</si>
  <si>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</si>
  <si>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</si>
  <si>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</si>
  <si>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</si>
  <si>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</si>
  <si>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</si>
  <si>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</si>
  <si>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</si>
  <si>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</si>
  <si>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</si>
  <si>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</si>
  <si>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</si>
  <si>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</si>
  <si>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</si>
  <si>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</si>
  <si>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</si>
  <si>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</si>
  <si>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</si>
  <si>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</si>
  <si>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</si>
  <si>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</si>
  <si>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</si>
  <si>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</si>
  <si>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</si>
  <si>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</si>
  <si>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</si>
  <si>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</si>
  <si>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</si>
  <si>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</si>
  <si>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</si>
  <si>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</si>
  <si>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</si>
  <si>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</si>
  <si>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</si>
  <si>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</si>
  <si>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</si>
  <si>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</si>
  <si>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</si>
  <si>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</si>
  <si>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</si>
  <si>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</si>
  <si>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</si>
  <si>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</si>
  <si>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</si>
  <si>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</si>
  <si>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</si>
  <si>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</si>
  <si>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</si>
  <si>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</si>
  <si>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</si>
  <si>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</si>
  <si>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</si>
  <si>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</si>
  <si>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</si>
  <si>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</si>
  <si>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</si>
  <si>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</si>
  <si>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</si>
  <si>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</si>
  <si>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</si>
  <si>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</si>
  <si>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</si>
  <si>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</si>
  <si>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</si>
  <si>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</si>
  <si>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</si>
  <si>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</si>
  <si>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</si>
  <si>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</si>
  <si>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</si>
  <si>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</si>
  <si>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</si>
  <si>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</si>
  <si>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</si>
  <si>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</si>
  <si>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</si>
  <si>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</si>
  <si>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</si>
  <si>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</si>
  <si>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</si>
  <si>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</si>
  <si>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</si>
  <si>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</si>
  <si>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</si>
  <si>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</si>
  <si>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</si>
  <si>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</si>
  <si>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</si>
  <si>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</si>
  <si>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</si>
  <si>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</si>
  <si>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</si>
  <si>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</si>
  <si>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</si>
  <si>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</si>
  <si>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</si>
  <si>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</si>
  <si>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</si>
  <si>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</si>
  <si>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</si>
  <si>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</si>
  <si>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</si>
  <si>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</si>
  <si>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</si>
  <si>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</si>
  <si>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</si>
  <si>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</si>
  <si>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</si>
  <si>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</si>
  <si>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</si>
  <si>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</si>
  <si>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</si>
  <si>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</si>
  <si>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</si>
  <si>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</si>
  <si>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</si>
  <si>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</si>
  <si>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</si>
  <si>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</si>
  <si>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</si>
  <si>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</si>
  <si>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</si>
  <si>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</si>
  <si>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</si>
  <si>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</si>
  <si>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</si>
  <si>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</si>
  <si>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</si>
  <si>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</si>
  <si>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</si>
  <si>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</si>
  <si>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</si>
  <si>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</si>
  <si>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</si>
  <si>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</si>
  <si>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</si>
  <si>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</si>
  <si>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</si>
  <si>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</si>
  <si>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</si>
  <si>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</si>
  <si>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</si>
  <si>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</si>
  <si>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</si>
  <si>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</si>
  <si>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</si>
  <si>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</si>
  <si>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</si>
  <si>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</si>
  <si>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</si>
  <si>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</si>
  <si>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</si>
  <si>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</si>
  <si>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</si>
  <si>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</si>
  <si>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</si>
  <si>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</si>
  <si>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</si>
  <si>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</si>
  <si>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</si>
  <si>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</si>
  <si>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</si>
  <si>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</si>
  <si>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</si>
  <si>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</si>
  <si>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</si>
  <si>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</si>
  <si>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</si>
  <si>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</si>
  <si>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</si>
  <si>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</si>
  <si>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</si>
  <si>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</si>
  <si>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</si>
  <si>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</si>
  <si>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</si>
  <si>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</si>
  <si>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</si>
  <si>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</si>
  <si>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</si>
  <si>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</si>
  <si>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</si>
  <si>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</si>
  <si>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</si>
  <si>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</si>
  <si>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</si>
  <si>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</si>
  <si>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</si>
  <si>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</si>
  <si>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</si>
  <si>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</si>
  <si>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</si>
  <si>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</si>
  <si>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</si>
  <si>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</si>
  <si>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</si>
  <si>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</si>
  <si>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</si>
  <si>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</si>
  <si>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</si>
  <si>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</si>
  <si>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</si>
  <si>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</si>
  <si>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</si>
  <si>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</si>
  <si>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</si>
  <si>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</si>
  <si>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</si>
  <si>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</si>
  <si>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</si>
  <si>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</si>
  <si>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</si>
  <si>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</si>
  <si>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</si>
  <si>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</si>
  <si>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</si>
  <si>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</si>
  <si>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</si>
  <si>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</si>
  <si>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</si>
  <si>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</si>
  <si>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</si>
  <si>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</si>
  <si>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</si>
  <si>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</si>
  <si>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</si>
  <si>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</si>
  <si>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</si>
  <si>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</si>
  <si>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</si>
  <si>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</si>
  <si>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</si>
  <si>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</si>
  <si>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</si>
  <si>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</si>
  <si>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</si>
  <si>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</si>
  <si>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</si>
  <si>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</si>
  <si>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</si>
  <si>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</si>
  <si>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</si>
  <si>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</si>
  <si>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</si>
  <si>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</si>
  <si>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</si>
  <si>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</si>
  <si>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</si>
  <si>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</si>
  <si>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</si>
  <si>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</si>
  <si>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</si>
  <si>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</si>
  <si>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</si>
  <si>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</si>
  <si>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</si>
  <si>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</si>
  <si>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</si>
  <si>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</si>
  <si>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</si>
  <si>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</si>
  <si>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</si>
  <si>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</si>
  <si>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</si>
  <si>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</si>
  <si>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</si>
  <si>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</si>
  <si>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</si>
  <si>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</si>
  <si>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</si>
  <si>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</si>
  <si>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</si>
  <si>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</si>
  <si>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</si>
  <si>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</si>
  <si>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</si>
  <si>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</si>
  <si>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</si>
  <si>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</si>
  <si>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</si>
  <si>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</si>
  <si>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</si>
  <si>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</si>
  <si>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</si>
  <si>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</si>
  <si>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</si>
  <si>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</si>
  <si>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</si>
  <si>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</si>
  <si>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</si>
  <si>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</si>
  <si>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</si>
  <si>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</si>
  <si>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</si>
  <si>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</si>
  <si>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</si>
  <si>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</si>
  <si>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</si>
  <si>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</si>
  <si>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</si>
  <si>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</si>
  <si>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</si>
  <si>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</si>
  <si>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</si>
  <si>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</si>
  <si>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</si>
  <si>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</si>
  <si>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</si>
  <si>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</si>
  <si>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</si>
  <si>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</si>
  <si>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</si>
  <si>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</si>
  <si>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</si>
  <si>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</si>
  <si>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</si>
  <si>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</si>
  <si>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</si>
  <si>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</si>
  <si>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</si>
  <si>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</si>
  <si>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</si>
  <si>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</si>
  <si>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</si>
  <si>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</si>
  <si>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</si>
  <si>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</si>
  <si>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</si>
  <si>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</si>
  <si>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</si>
  <si>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</si>
  <si>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</si>
  <si>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</si>
  <si>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</si>
  <si>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</si>
  <si>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</si>
  <si>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</si>
  <si>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</si>
  <si>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</si>
  <si>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</si>
  <si>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</si>
  <si>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</si>
  <si>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</si>
  <si>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</si>
  <si>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</si>
  <si>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</si>
  <si>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</si>
  <si>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</si>
  <si>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</si>
  <si>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</si>
  <si>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</si>
  <si>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</si>
  <si>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</si>
  <si>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</si>
  <si>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</si>
  <si>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</si>
  <si>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</si>
  <si>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</si>
  <si>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</si>
  <si>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</si>
  <si>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</si>
  <si>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</si>
  <si>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</si>
  <si>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</si>
  <si>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</si>
  <si>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</si>
  <si>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</si>
  <si>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</si>
  <si>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</si>
  <si>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</si>
  <si>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</si>
  <si>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</si>
  <si>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</si>
  <si>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</si>
  <si>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</si>
  <si>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</si>
  <si>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</si>
  <si>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</si>
  <si>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</si>
  <si>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</si>
  <si>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</si>
  <si>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</si>
  <si>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</si>
  <si>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</si>
  <si>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</si>
  <si>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</si>
  <si>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</si>
  <si>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</si>
  <si>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</si>
  <si>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</si>
  <si>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</si>
  <si>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</si>
  <si>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</si>
  <si>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</si>
  <si>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</si>
  <si>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</si>
  <si>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</si>
  <si>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</si>
  <si>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</si>
  <si>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</si>
  <si>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</si>
  <si>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</si>
  <si>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</si>
  <si>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</si>
  <si>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</si>
  <si>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</si>
  <si>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</si>
  <si>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</si>
  <si>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</si>
  <si>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</si>
  <si>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</si>
  <si>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</si>
  <si>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</si>
  <si>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</si>
  <si>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</si>
  <si>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</si>
  <si>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</si>
  <si>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</si>
  <si>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</si>
  <si>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</si>
  <si>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</si>
  <si>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</si>
  <si>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</si>
  <si>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</si>
  <si>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</si>
  <si>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</si>
  <si>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</si>
  <si>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</si>
  <si>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</si>
  <si>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</si>
  <si>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</si>
  <si>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</si>
  <si>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</si>
  <si>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</si>
  <si>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</si>
  <si>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</si>
  <si>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</si>
  <si>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</si>
  <si>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</si>
  <si>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</si>
  <si>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</si>
  <si>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</si>
  <si>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</si>
  <si>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</si>
  <si>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</si>
  <si>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</si>
  <si>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</si>
  <si>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</si>
  <si>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</si>
  <si>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</si>
  <si>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</si>
  <si>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</si>
  <si>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</si>
  <si>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</si>
  <si>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</si>
  <si>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</si>
  <si>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</si>
  <si>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</si>
  <si>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</si>
  <si>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</si>
  <si>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</si>
  <si>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</si>
  <si>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</si>
  <si>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</si>
  <si>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</si>
  <si>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</si>
  <si>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</si>
  <si>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</si>
  <si>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</si>
  <si>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</si>
  <si>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</si>
  <si>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</si>
  <si>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</si>
  <si>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</si>
  <si>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</si>
  <si>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</si>
  <si>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</si>
  <si>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</si>
  <si>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</si>
  <si>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</si>
  <si>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</si>
  <si>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</si>
  <si>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</si>
  <si>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</si>
  <si>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</si>
  <si>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</si>
  <si>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</si>
  <si>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</si>
  <si>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</si>
  <si>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</si>
  <si>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</si>
  <si>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</si>
  <si>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</si>
  <si>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</si>
  <si>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</si>
  <si>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</si>
  <si>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</si>
  <si>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</si>
  <si>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</si>
  <si>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</si>
  <si>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</si>
  <si>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</si>
  <si>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</si>
  <si>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</si>
  <si>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</si>
  <si>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</si>
  <si>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</si>
  <si>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</si>
  <si>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</si>
  <si>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</si>
  <si>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</si>
  <si>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</si>
  <si>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</si>
  <si>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</si>
  <si>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</si>
  <si>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</si>
  <si>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</si>
  <si>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</si>
  <si>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</si>
  <si>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</si>
  <si>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</si>
  <si>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</si>
  <si>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</si>
  <si>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</si>
  <si>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</si>
  <si>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</si>
  <si>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</si>
  <si>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</si>
  <si>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</si>
  <si>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</si>
  <si>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</si>
  <si>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</si>
  <si>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</si>
  <si>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</si>
  <si>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</si>
  <si>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</si>
  <si>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</si>
  <si>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</si>
  <si>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</si>
  <si>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</si>
  <si>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</si>
  <si>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</si>
  <si>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</si>
  <si>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</si>
  <si>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</si>
  <si>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</si>
  <si>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</si>
  <si>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</si>
  <si>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</si>
  <si>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</si>
  <si>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</si>
  <si>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</si>
  <si>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</si>
  <si>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</si>
  <si>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</si>
  <si>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</si>
  <si>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</si>
  <si>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</si>
  <si>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</si>
  <si>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</si>
  <si>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</si>
  <si>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</si>
  <si>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</si>
  <si>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</si>
  <si>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</si>
  <si>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</si>
  <si>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</si>
  <si>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</si>
  <si>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</si>
  <si>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</si>
  <si>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</si>
  <si>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</si>
  <si>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</si>
  <si>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</si>
  <si>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</si>
  <si>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</si>
  <si>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</si>
  <si>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</si>
  <si>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</si>
  <si>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</si>
  <si>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</si>
  <si>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</si>
  <si>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</si>
  <si>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</si>
  <si>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</si>
  <si>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</si>
  <si>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</si>
  <si>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</si>
  <si>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</si>
  <si>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</si>
  <si>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</si>
  <si>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</si>
  <si>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</si>
  <si>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</si>
  <si>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</si>
  <si>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</si>
  <si>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</si>
  <si>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</si>
  <si>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</si>
  <si>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</si>
  <si>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</si>
  <si>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</si>
  <si>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</si>
  <si>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</si>
  <si>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</si>
  <si>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</si>
  <si>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</si>
  <si>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</si>
  <si>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</si>
  <si>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</si>
  <si>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</si>
  <si>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</si>
  <si>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</si>
  <si>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</si>
  <si>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</si>
  <si>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</si>
  <si>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</si>
  <si>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</si>
  <si>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</si>
  <si>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</si>
  <si>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</si>
  <si>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</si>
  <si>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</si>
  <si>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</si>
  <si>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</si>
  <si>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</si>
  <si>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</si>
  <si>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</si>
  <si>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</si>
  <si>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</si>
  <si>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</si>
  <si>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</si>
  <si>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</si>
  <si>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</si>
  <si>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</si>
  <si>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</si>
  <si>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</si>
  <si>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</si>
  <si>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</si>
  <si>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</si>
  <si>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</si>
  <si>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</si>
  <si>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</si>
  <si>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</si>
  <si>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</si>
  <si>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</si>
  <si>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</si>
  <si>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</si>
  <si>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</si>
  <si>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</si>
  <si>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</si>
  <si>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</si>
  <si>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</si>
  <si>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</si>
  <si>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</si>
  <si>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</si>
  <si>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</si>
  <si>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</si>
  <si>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</si>
  <si>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</si>
  <si>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</si>
  <si>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</si>
  <si>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</si>
  <si>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</si>
  <si>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</si>
  <si>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</si>
  <si>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</si>
  <si>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</si>
  <si>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</si>
  <si>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</si>
  <si>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</si>
  <si>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</si>
  <si>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</si>
  <si>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</si>
  <si>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</si>
  <si>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</si>
  <si>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</si>
  <si>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</si>
  <si>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</si>
  <si>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</si>
  <si>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</si>
  <si>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</si>
  <si>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</si>
  <si>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</si>
  <si>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</si>
  <si>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</si>
  <si>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</si>
  <si>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</si>
  <si>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</si>
  <si>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</si>
  <si>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</si>
  <si>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</si>
  <si>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</si>
  <si>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</si>
  <si>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</si>
  <si>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</si>
  <si>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</si>
  <si>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</si>
  <si>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</si>
  <si>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</si>
  <si>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</si>
  <si>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</si>
  <si>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</si>
  <si>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</si>
  <si>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</si>
  <si>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</si>
  <si>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</si>
  <si>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</si>
  <si>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</si>
  <si>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</si>
  <si>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</si>
  <si>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</si>
  <si>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</si>
  <si>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</si>
  <si>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</si>
  <si>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</si>
  <si>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</si>
  <si>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</si>
  <si>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</si>
  <si>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</si>
  <si>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</si>
  <si>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</si>
  <si>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</si>
  <si>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</si>
  <si>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</si>
  <si>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</si>
  <si>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</si>
  <si>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</si>
  <si>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</si>
  <si>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</si>
  <si>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</si>
  <si>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</si>
  <si>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</si>
  <si>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</si>
  <si>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</si>
  <si>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</si>
  <si>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</si>
  <si>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</si>
  <si>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</si>
  <si>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</si>
  <si>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</si>
  <si>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</si>
  <si>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</si>
  <si>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</si>
  <si>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</si>
  <si>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</si>
  <si>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</si>
  <si>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</si>
  <si>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</si>
  <si>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</si>
  <si>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</si>
  <si>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</si>
  <si>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</si>
  <si>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</si>
  <si>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</si>
  <si>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</si>
  <si>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</si>
  <si>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</si>
  <si>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</si>
  <si>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</si>
  <si>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</si>
  <si>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</si>
  <si>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</si>
  <si>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</si>
  <si>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</si>
  <si>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</si>
  <si>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</si>
  <si>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</si>
  <si>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</si>
  <si>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</si>
  <si>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</si>
  <si>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</si>
  <si>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</si>
  <si>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</si>
  <si>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</si>
  <si>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</si>
  <si>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</si>
  <si>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</si>
  <si>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</si>
  <si>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</si>
  <si>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</si>
  <si>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</si>
  <si>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</si>
  <si>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</si>
  <si>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</si>
  <si>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</si>
  <si>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</si>
  <si>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</si>
  <si>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</si>
  <si>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</si>
  <si>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</si>
  <si>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</si>
  <si>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</si>
  <si>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</si>
  <si>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</si>
  <si>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</si>
  <si>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</si>
  <si>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</si>
  <si>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</si>
  <si>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</si>
  <si>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</si>
  <si>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</si>
  <si>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</si>
  <si>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</si>
  <si>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</si>
  <si>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</si>
  <si>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</si>
  <si>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</si>
  <si>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</si>
  <si>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</si>
  <si>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</si>
  <si>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</si>
  <si>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</si>
  <si>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</si>
  <si>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</si>
  <si>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</si>
  <si>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</si>
  <si>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</si>
  <si>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</si>
  <si>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</si>
  <si>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</si>
  <si>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</si>
  <si>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</si>
  <si>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</si>
  <si>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</si>
  <si>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</si>
  <si>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</si>
  <si>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</si>
  <si>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</si>
  <si>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</si>
  <si>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</si>
  <si>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</si>
  <si>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</si>
  <si>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</si>
  <si>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</si>
  <si>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</si>
  <si>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</si>
  <si>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</si>
  <si>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</si>
  <si>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</si>
  <si>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</si>
  <si>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</si>
  <si>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</si>
  <si>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</si>
  <si>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</si>
  <si>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</si>
  <si>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</si>
  <si>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</si>
  <si>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</si>
  <si>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</si>
  <si>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</si>
  <si>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</si>
  <si>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</si>
  <si>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</si>
  <si>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</si>
  <si>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</si>
  <si>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</si>
  <si>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</si>
  <si>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</si>
  <si>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</si>
  <si>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</si>
  <si>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</si>
  <si>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</si>
  <si>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</si>
  <si>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</si>
  <si>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</si>
  <si>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</si>
  <si>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</si>
  <si>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</si>
  <si>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</si>
  <si>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</si>
  <si>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</si>
  <si>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</si>
  <si>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</si>
  <si>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</si>
  <si>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</si>
  <si>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</si>
  <si>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</si>
  <si>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</si>
  <si>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</si>
  <si>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</si>
  <si>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</si>
  <si>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</si>
  <si>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</si>
  <si>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</si>
  <si>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</si>
  <si>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</si>
  <si>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</si>
  <si>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</si>
  <si>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</si>
  <si>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</si>
  <si>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</si>
  <si>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</si>
  <si>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</si>
  <si>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</si>
  <si>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</si>
  <si>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</si>
  <si>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</si>
  <si>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</si>
  <si>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</si>
  <si>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</si>
  <si>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</si>
  <si>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</si>
  <si>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</si>
  <si>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</si>
  <si>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</si>
  <si>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</si>
  <si>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</si>
  <si>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</si>
  <si>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</si>
  <si>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</si>
  <si>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</si>
  <si>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</si>
  <si>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</si>
  <si>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</si>
  <si>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</si>
  <si>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</si>
  <si>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</si>
  <si>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</si>
  <si>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</si>
  <si>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</si>
  <si>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</si>
  <si>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</si>
  <si>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</si>
  <si>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</si>
  <si>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</si>
  <si>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</si>
  <si>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</si>
  <si>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</si>
  <si>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</si>
  <si>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</si>
  <si>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</si>
  <si>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</si>
  <si>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</si>
  <si>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</si>
  <si>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</si>
  <si>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</si>
  <si>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</si>
  <si>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</si>
  <si>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</si>
  <si>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</si>
  <si>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</si>
  <si>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</si>
  <si>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</si>
  <si>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</si>
  <si>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</si>
  <si>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</si>
  <si>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</si>
  <si>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</si>
  <si>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</si>
  <si>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</si>
  <si>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</si>
  <si>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</si>
  <si>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</si>
  <si>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</si>
  <si>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</si>
  <si>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</si>
  <si>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</si>
  <si>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</si>
  <si>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</si>
  <si>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</si>
  <si>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</si>
  <si>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</si>
  <si>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</si>
  <si>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</si>
  <si>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</si>
  <si>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</si>
  <si>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</si>
  <si>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</si>
  <si>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</si>
  <si>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</si>
  <si>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</si>
  <si>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</si>
  <si>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</si>
  <si>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</si>
  <si>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</si>
  <si>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</si>
  <si>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</si>
  <si>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</si>
  <si>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</si>
  <si>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</si>
  <si>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</si>
  <si>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</si>
  <si>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</si>
  <si>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</si>
  <si>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</si>
  <si>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</si>
  <si>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</si>
  <si>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</si>
  <si>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</si>
  <si>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</si>
  <si>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</si>
  <si>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</si>
  <si>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</si>
  <si>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</si>
  <si>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</si>
  <si>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</si>
  <si>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</si>
  <si>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</si>
  <si>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</si>
  <si>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</si>
  <si>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</si>
  <si>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</si>
  <si>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</si>
  <si>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</si>
  <si>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</si>
  <si>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</si>
  <si>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</si>
  <si>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</si>
  <si>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</si>
  <si>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</si>
  <si>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</si>
  <si>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</si>
  <si>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</si>
  <si>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</si>
  <si>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</si>
  <si>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</si>
  <si>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</si>
  <si>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</si>
  <si>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</si>
  <si>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</si>
  <si>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</si>
  <si>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</si>
  <si>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</si>
  <si>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</si>
  <si>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</si>
  <si>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</si>
  <si>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</si>
  <si>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</si>
  <si>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</si>
  <si>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</si>
  <si>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</si>
  <si>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</si>
  <si>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</si>
  <si>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</si>
  <si>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</si>
  <si>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</si>
  <si>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</si>
  <si>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</si>
  <si>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</si>
  <si>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</si>
  <si>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</si>
  <si>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</si>
  <si>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</si>
  <si>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</si>
  <si>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</si>
  <si>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</si>
  <si>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</si>
  <si>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</si>
  <si>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</si>
  <si>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</si>
  <si>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</si>
  <si>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</si>
  <si>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</si>
  <si>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</si>
  <si>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</si>
  <si>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</si>
  <si>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</si>
  <si>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</si>
  <si>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</si>
  <si>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</si>
  <si>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</si>
  <si>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</si>
  <si>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</si>
  <si>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</si>
  <si>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</si>
  <si>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</si>
  <si>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</si>
  <si>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</si>
  <si>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</si>
  <si>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</si>
  <si>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</si>
  <si>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</si>
  <si>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</si>
  <si>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</si>
  <si>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</si>
  <si>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</si>
  <si>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</si>
  <si>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</si>
  <si>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</si>
  <si>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</si>
  <si>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</si>
  <si>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</si>
  <si>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</si>
  <si>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</si>
  <si>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</si>
  <si>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</si>
  <si>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</si>
  <si>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</si>
  <si>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</si>
  <si>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</si>
  <si>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</si>
  <si>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</si>
  <si>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</si>
  <si>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</si>
  <si>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</si>
  <si>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</si>
  <si>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</si>
  <si>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</si>
  <si>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</si>
  <si>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</si>
  <si>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</si>
  <si>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</si>
  <si>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</si>
  <si>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</si>
  <si>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</si>
  <si>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</si>
  <si>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</si>
  <si>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</si>
  <si>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</si>
  <si>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</si>
  <si>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</si>
  <si>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</si>
  <si>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</si>
  <si>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</si>
  <si>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</si>
  <si>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</si>
  <si>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</si>
  <si>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</si>
  <si>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</si>
  <si>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</si>
  <si>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</si>
  <si>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</si>
  <si>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</si>
  <si>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</si>
  <si>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</si>
  <si>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</si>
  <si>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</si>
  <si>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</si>
  <si>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</si>
  <si>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</si>
  <si>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</si>
  <si>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</si>
  <si>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</si>
  <si>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</si>
  <si>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</si>
  <si>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</si>
  <si>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</si>
  <si>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</si>
  <si>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</si>
  <si>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</si>
  <si>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</si>
  <si>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</si>
  <si>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</si>
  <si>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</si>
  <si>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</si>
  <si>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</si>
  <si>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</si>
  <si>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</si>
  <si>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</si>
  <si>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</si>
  <si>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</si>
  <si>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</si>
  <si>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</si>
  <si>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</si>
  <si>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</si>
  <si>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</si>
  <si>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</si>
  <si>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</si>
  <si>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</si>
  <si>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</si>
  <si>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</si>
  <si>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</si>
  <si>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</si>
  <si>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</si>
  <si>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</si>
  <si>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</si>
  <si>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</si>
  <si>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</si>
  <si>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</si>
  <si>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</si>
  <si>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</si>
  <si>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</si>
  <si>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</si>
  <si>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</si>
  <si>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</si>
  <si>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</si>
  <si>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</si>
  <si>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</si>
  <si>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</si>
  <si>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</si>
  <si>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</si>
  <si>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</si>
  <si>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</si>
  <si>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</si>
  <si>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</si>
  <si>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</si>
  <si>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</si>
  <si>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</si>
  <si>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</si>
  <si>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</si>
  <si>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</si>
  <si>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</si>
  <si>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</si>
  <si>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</si>
  <si>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</si>
  <si>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</si>
  <si>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</si>
  <si>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</si>
  <si>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</si>
  <si>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</si>
  <si>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</si>
  <si>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</si>
  <si>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</si>
  <si>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</si>
  <si>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</si>
  <si>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</si>
  <si>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</si>
  <si>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</si>
  <si>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</si>
  <si>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</si>
  <si>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</si>
  <si>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</si>
  <si>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</si>
  <si>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</si>
  <si>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</si>
  <si>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</si>
  <si>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</si>
  <si>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</si>
  <si>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</si>
  <si>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</si>
  <si>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</si>
  <si>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</si>
  <si>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</si>
  <si>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</si>
  <si>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</si>
  <si>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</si>
  <si>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</si>
  <si>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</si>
  <si>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</si>
  <si>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</si>
  <si>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</si>
  <si>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</si>
  <si>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</si>
  <si>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</si>
  <si>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</si>
  <si>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</si>
  <si>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</si>
  <si>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</si>
  <si>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</si>
  <si>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</si>
  <si>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</si>
  <si>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</si>
  <si>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</si>
  <si>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</si>
  <si>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</si>
  <si>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</si>
  <si>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</si>
  <si>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</si>
  <si>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</si>
  <si>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</si>
  <si>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</si>
  <si>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</si>
  <si>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</si>
  <si>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</si>
  <si>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</si>
  <si>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</si>
  <si>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</si>
  <si>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</si>
  <si>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</si>
  <si>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</si>
  <si>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</si>
  <si>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</si>
  <si>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</si>
  <si>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</si>
  <si>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</si>
  <si>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</si>
  <si>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</si>
  <si>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</si>
  <si>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</si>
  <si>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</si>
  <si>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</si>
  <si>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</si>
  <si>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</si>
  <si>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</si>
  <si>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</si>
  <si>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</si>
  <si>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</si>
  <si>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</si>
  <si>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</si>
  <si>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</si>
  <si>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</si>
  <si>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</si>
  <si>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</si>
  <si>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</si>
  <si>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</si>
  <si>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</si>
  <si>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</si>
  <si>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</si>
  <si>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</si>
  <si>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</si>
  <si>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</si>
  <si>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</si>
  <si>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</si>
  <si>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</si>
  <si>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</si>
  <si>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</si>
  <si>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</si>
  <si>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</si>
  <si>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</si>
  <si>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</si>
  <si>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</si>
  <si>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</si>
  <si>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</si>
  <si>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</si>
  <si>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</si>
  <si>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</si>
  <si>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</si>
  <si>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</si>
  <si>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</si>
  <si>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</si>
  <si>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</si>
  <si>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</si>
  <si>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</si>
  <si>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</si>
  <si>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</si>
  <si>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</si>
  <si>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</si>
  <si>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</si>
  <si>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</si>
  <si>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</si>
  <si>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</si>
  <si>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</si>
  <si>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</si>
  <si>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</si>
  <si>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</si>
  <si>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</si>
  <si>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</si>
  <si>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</si>
  <si>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</si>
  <si>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</si>
  <si>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</si>
  <si>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</si>
  <si>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</si>
  <si>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</si>
  <si>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</si>
  <si>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</si>
  <si>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</si>
  <si>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</si>
  <si>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</si>
  <si>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</si>
  <si>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</si>
  <si>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</si>
  <si>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</si>
  <si>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</si>
  <si>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</si>
  <si>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</si>
  <si>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</si>
  <si>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</si>
  <si>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</si>
  <si>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</si>
  <si>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</si>
  <si>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</si>
  <si>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</si>
  <si>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</si>
  <si>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</si>
  <si>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</si>
  <si>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</si>
  <si>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</si>
  <si>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</si>
  <si>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</si>
  <si>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</si>
  <si>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</si>
  <si>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</si>
  <si>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</si>
  <si>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</si>
  <si>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</si>
  <si>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</si>
  <si>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</si>
  <si>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</si>
  <si>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</si>
  <si>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</si>
  <si>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</si>
  <si>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</si>
  <si>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</si>
  <si>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</si>
  <si>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</si>
  <si>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</si>
  <si>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</si>
  <si>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</si>
  <si>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</si>
  <si>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</si>
  <si>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</si>
  <si>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</si>
  <si>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</si>
  <si>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</si>
  <si>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</si>
  <si>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</si>
  <si>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</si>
  <si>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</si>
  <si>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</si>
  <si>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</si>
  <si>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</si>
  <si>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</si>
  <si>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</si>
  <si>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</si>
  <si>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</si>
  <si>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</si>
  <si>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</si>
  <si>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</si>
  <si>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</si>
  <si>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</si>
  <si>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</si>
  <si>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</si>
  <si>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</si>
  <si>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</si>
  <si>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</si>
  <si>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</si>
  <si>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</si>
  <si>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</si>
  <si>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</si>
  <si>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</si>
  <si>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</si>
  <si>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</si>
  <si>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</si>
  <si>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</si>
  <si>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</si>
  <si>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</si>
  <si>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</si>
  <si>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</si>
  <si>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</si>
  <si>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</si>
  <si>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</si>
  <si>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</si>
  <si>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</si>
  <si>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</si>
  <si>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</si>
  <si>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</si>
  <si>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</si>
  <si>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</si>
  <si>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</si>
  <si>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</si>
  <si>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</si>
  <si>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</si>
  <si>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</si>
  <si>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</si>
  <si>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</si>
  <si>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</si>
  <si>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</si>
  <si>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</si>
  <si>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</si>
  <si>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</si>
  <si>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</si>
  <si>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</si>
  <si>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</si>
  <si>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</si>
  <si>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</si>
  <si>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</si>
  <si>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</si>
  <si>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</si>
  <si>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</si>
  <si>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</si>
  <si>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</si>
  <si>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</si>
  <si>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</si>
  <si>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</si>
  <si>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</si>
  <si>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</si>
  <si>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</si>
  <si>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</si>
  <si>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</si>
  <si>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</si>
  <si>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</si>
  <si>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</si>
  <si>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</si>
  <si>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</si>
  <si>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</si>
  <si>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</si>
  <si>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</si>
  <si>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</si>
  <si>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</si>
  <si>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</si>
  <si>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</si>
  <si>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</si>
  <si>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</si>
  <si>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</si>
  <si>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</si>
  <si>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</si>
  <si>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</si>
  <si>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</si>
  <si>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</si>
  <si>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</si>
  <si>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</si>
  <si>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</si>
  <si>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</si>
  <si>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</si>
  <si>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</si>
  <si>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</si>
  <si>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</si>
  <si>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</si>
  <si>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</si>
  <si>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</si>
  <si>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</si>
  <si>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</si>
  <si>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</si>
  <si>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</si>
  <si>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</si>
  <si>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</si>
  <si>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</si>
  <si>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</si>
  <si>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</si>
  <si>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</si>
  <si>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</si>
  <si>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</si>
  <si>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</si>
  <si>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</si>
  <si>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</si>
  <si>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</si>
  <si>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</si>
  <si>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</si>
  <si>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</si>
  <si>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</si>
  <si>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</si>
  <si>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</si>
  <si>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</si>
  <si>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</si>
  <si>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</si>
  <si>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</si>
  <si>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</si>
  <si>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</si>
  <si>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</si>
  <si>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</si>
  <si>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</si>
  <si>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</si>
  <si>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</si>
  <si>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</si>
  <si>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</si>
  <si>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</si>
  <si>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</si>
  <si>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</si>
  <si>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</si>
  <si>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</si>
  <si>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</si>
  <si>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</si>
  <si>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</si>
  <si>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</si>
  <si>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</si>
  <si>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</si>
  <si>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</si>
  <si>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</si>
  <si>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</si>
  <si>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</si>
  <si>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</si>
  <si>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</si>
  <si>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</si>
  <si>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</si>
  <si>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</si>
  <si>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</si>
  <si>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</si>
  <si>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</si>
  <si>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</si>
  <si>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</si>
  <si>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</si>
  <si>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</si>
  <si>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</si>
  <si>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</si>
  <si>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</si>
  <si>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</si>
  <si>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</si>
  <si>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</si>
  <si>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</si>
  <si>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</si>
  <si>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</si>
  <si>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</si>
  <si>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</si>
  <si>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</si>
  <si>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</si>
  <si>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</si>
  <si>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</si>
  <si>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</si>
  <si>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</si>
  <si>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</si>
  <si>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</si>
  <si>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</si>
  <si>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</si>
  <si>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</si>
  <si>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</si>
  <si>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</si>
  <si>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</si>
  <si>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</si>
  <si>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</si>
  <si>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</si>
  <si>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</si>
  <si>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</si>
  <si>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</si>
  <si>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</si>
  <si>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</si>
  <si>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</si>
  <si>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</si>
  <si>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</si>
  <si>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</si>
  <si>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</si>
  <si>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</si>
  <si>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</si>
  <si>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</si>
  <si>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</si>
  <si>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</si>
  <si>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</si>
  <si>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</si>
  <si>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</si>
  <si>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</si>
  <si>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</si>
  <si>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</si>
  <si>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</si>
  <si>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</si>
  <si>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</si>
  <si>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</si>
  <si>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</si>
  <si>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</si>
  <si>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</si>
  <si>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</si>
  <si>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</si>
  <si>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</si>
  <si>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</si>
  <si>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</si>
  <si>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</si>
  <si>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</si>
  <si>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</si>
  <si>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</si>
  <si>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</si>
  <si>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</si>
  <si>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</si>
  <si>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</si>
  <si>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</si>
  <si>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</si>
  <si>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</si>
  <si>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</si>
  <si>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</si>
  <si>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</si>
  <si>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</si>
  <si>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</si>
  <si>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</si>
  <si>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</si>
  <si>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</si>
  <si>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</si>
  <si>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</si>
  <si>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</si>
  <si>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</si>
  <si>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</si>
  <si>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</si>
  <si>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</si>
  <si>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</si>
  <si>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</si>
  <si>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</si>
  <si>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</si>
  <si>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</si>
  <si>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</si>
  <si>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</si>
  <si>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</si>
  <si>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</si>
  <si>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</si>
  <si>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</si>
  <si>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</si>
  <si>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</si>
  <si>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</si>
  <si>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</si>
  <si>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</si>
  <si>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</si>
  <si>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</si>
  <si>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</si>
  <si>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</si>
  <si>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</si>
  <si>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</si>
  <si>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</si>
  <si>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</si>
  <si>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</si>
  <si>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</si>
  <si>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</si>
  <si>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</si>
  <si>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</si>
  <si>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</si>
  <si>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</si>
  <si>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</si>
  <si>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</si>
  <si>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</si>
  <si>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</si>
  <si>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</si>
  <si>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</si>
  <si>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</si>
  <si>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</si>
  <si>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</si>
  <si>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</si>
  <si>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</si>
  <si>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</si>
  <si>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</si>
  <si>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</si>
  <si>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</si>
  <si>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</si>
  <si>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</si>
  <si>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</si>
  <si>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</si>
  <si>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</si>
  <si>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</si>
  <si>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</si>
  <si>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</si>
  <si>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</si>
  <si>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</si>
  <si>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</si>
  <si>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</si>
  <si>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</si>
  <si>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</si>
  <si>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</si>
  <si>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</si>
  <si>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</si>
  <si>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</si>
  <si>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</si>
  <si>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</si>
  <si>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</si>
  <si>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</si>
  <si>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</si>
  <si>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</si>
  <si>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</si>
  <si>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</si>
  <si>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</si>
  <si>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</si>
  <si>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</si>
  <si>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</si>
  <si>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</si>
  <si>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</si>
  <si>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</si>
  <si>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</si>
  <si>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</si>
  <si>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</si>
  <si>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</si>
  <si>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</si>
  <si>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</si>
  <si>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</si>
  <si>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</si>
  <si>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</si>
  <si>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</si>
  <si>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</si>
  <si>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</si>
  <si>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</si>
  <si>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</si>
  <si>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</si>
  <si>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</si>
  <si>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</si>
  <si>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</si>
  <si>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</si>
  <si>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</si>
  <si>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</si>
  <si>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</si>
  <si>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</si>
  <si>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</si>
  <si>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</si>
  <si>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</si>
  <si>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</si>
  <si>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</si>
  <si>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</si>
  <si>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</si>
  <si>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</si>
  <si>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</si>
  <si>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</si>
  <si>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</si>
  <si>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</si>
  <si>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</si>
  <si>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</si>
  <si>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</si>
  <si>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</si>
  <si>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</si>
  <si>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</si>
  <si>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</si>
  <si>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</si>
  <si>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</si>
  <si>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</si>
  <si>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</si>
  <si>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</si>
  <si>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</si>
  <si>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</si>
  <si>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</si>
  <si>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</si>
  <si>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</si>
  <si>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</si>
  <si>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</si>
  <si>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</si>
  <si>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</si>
  <si>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</si>
  <si>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</si>
  <si>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</si>
  <si>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</si>
  <si>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</si>
  <si>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</si>
  <si>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</si>
  <si>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</si>
  <si>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</si>
  <si>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</si>
  <si>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</si>
  <si>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</si>
  <si>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</si>
  <si>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</si>
  <si>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</si>
  <si>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</si>
  <si>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</si>
  <si>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</si>
  <si>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</si>
  <si>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</si>
  <si>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</si>
  <si>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</si>
  <si>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</si>
  <si>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</si>
  <si>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</si>
  <si>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</si>
  <si>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</si>
  <si>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</si>
  <si>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</si>
  <si>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</si>
  <si>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</si>
  <si>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</si>
  <si>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</si>
  <si>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</si>
  <si>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</si>
  <si>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</si>
  <si>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</si>
  <si>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</si>
  <si>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</si>
  <si>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</si>
  <si>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</si>
  <si>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</si>
  <si>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</si>
  <si>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</si>
  <si>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</si>
  <si>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</si>
  <si>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</si>
  <si>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</si>
  <si>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</si>
  <si>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</si>
  <si>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</si>
  <si>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</si>
  <si>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</si>
  <si>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</si>
  <si>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</si>
  <si>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</si>
  <si>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</si>
  <si>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</si>
  <si>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</si>
  <si>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</si>
  <si>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</si>
  <si>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</si>
  <si>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</si>
  <si>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</si>
  <si>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</si>
  <si>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</si>
  <si>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</si>
  <si>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</si>
  <si>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</si>
  <si>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</si>
  <si>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</si>
  <si>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</si>
  <si>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</si>
  <si>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</si>
  <si>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</si>
  <si>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</si>
  <si>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</si>
  <si>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</si>
  <si>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</si>
  <si>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</si>
  <si>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</si>
  <si>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</si>
  <si>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</si>
  <si>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</si>
  <si>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</si>
  <si>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</si>
  <si>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</si>
  <si>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</si>
  <si>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</si>
  <si>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</si>
  <si>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</si>
  <si>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</si>
  <si>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</si>
  <si>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</si>
  <si>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</si>
  <si>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</si>
  <si>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</si>
  <si>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</si>
  <si>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</si>
  <si>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</si>
  <si>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</si>
  <si>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</si>
  <si>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</si>
  <si>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</si>
  <si>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</si>
  <si>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</si>
  <si>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</si>
  <si>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</si>
  <si>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</si>
  <si>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</si>
  <si>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</si>
  <si>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</si>
  <si>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</si>
  <si>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</si>
  <si>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</si>
  <si>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</si>
  <si>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</si>
  <si>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</si>
  <si>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</si>
  <si>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</si>
  <si>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</si>
  <si>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</si>
  <si>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</si>
  <si>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</si>
  <si>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</si>
  <si>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</si>
  <si>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</si>
  <si>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</si>
  <si>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</si>
  <si>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</si>
  <si>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</si>
  <si>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</si>
  <si>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</si>
  <si>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</si>
  <si>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</si>
  <si>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</si>
  <si>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</si>
  <si>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</si>
  <si>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</si>
  <si>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</si>
  <si>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</si>
  <si>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</si>
  <si>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</si>
  <si>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</si>
  <si>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</si>
  <si>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</si>
  <si>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</si>
  <si>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</si>
  <si>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</si>
  <si>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</si>
  <si>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</si>
  <si>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</si>
  <si>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</si>
  <si>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</si>
  <si>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</si>
  <si>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</si>
  <si>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</si>
  <si>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</si>
  <si>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</si>
  <si>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</si>
  <si>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</si>
  <si>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</si>
  <si>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</si>
  <si>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</si>
  <si>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</si>
  <si>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</si>
  <si>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</si>
  <si>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</si>
  <si>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</si>
  <si>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</si>
  <si>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</si>
  <si>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</si>
  <si>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</si>
  <si>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</si>
  <si>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</si>
  <si>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</si>
  <si>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</si>
  <si>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</si>
  <si>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</si>
  <si>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</si>
  <si>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</si>
  <si>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</si>
  <si>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</si>
  <si>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</si>
  <si>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</si>
  <si>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</si>
  <si>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</si>
  <si>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</si>
  <si>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</si>
  <si>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</si>
  <si>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</si>
  <si>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</si>
  <si>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</si>
  <si>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</si>
  <si>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</si>
  <si>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</si>
  <si>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</si>
  <si>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</si>
  <si>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</si>
  <si>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</si>
  <si>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</si>
  <si>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</si>
  <si>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</si>
  <si>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</si>
  <si>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</si>
  <si>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</si>
  <si>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</si>
  <si>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</si>
  <si>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</si>
  <si>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</si>
  <si>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</si>
  <si>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</si>
  <si>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</si>
  <si>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</si>
  <si>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</si>
  <si>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</si>
  <si>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</si>
  <si>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</si>
  <si>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</si>
  <si>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</si>
  <si>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</si>
  <si>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</si>
  <si>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</si>
  <si>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</si>
  <si>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</si>
  <si>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</si>
  <si>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</si>
  <si>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</si>
  <si>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</si>
  <si>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</si>
  <si>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</si>
  <si>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</si>
  <si>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</si>
  <si>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</si>
  <si>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</si>
  <si>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</si>
  <si>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</si>
  <si>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</si>
  <si>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</si>
  <si>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</si>
  <si>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</si>
  <si>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</si>
  <si>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</si>
  <si>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</si>
  <si>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</si>
  <si>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</si>
  <si>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</si>
  <si>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</si>
  <si>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</si>
  <si>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</si>
  <si>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</si>
  <si>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</si>
  <si>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</si>
  <si>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</si>
  <si>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</si>
  <si>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</si>
  <si>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</si>
  <si>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</si>
  <si>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</si>
  <si>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</si>
  <si>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</si>
  <si>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</si>
  <si>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</si>
  <si>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</si>
  <si>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</si>
  <si>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</si>
  <si>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</si>
  <si>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</si>
  <si>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</si>
  <si>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</si>
  <si>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</si>
  <si>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</si>
  <si>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</si>
  <si>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</si>
  <si>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</si>
  <si>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</si>
  <si>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</si>
  <si>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</si>
  <si>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</si>
  <si>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</si>
  <si>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</si>
  <si>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</si>
  <si>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</si>
  <si>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</si>
  <si>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</si>
  <si>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</si>
  <si>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</si>
  <si>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</si>
  <si>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</si>
  <si>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</si>
  <si>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</si>
  <si>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</si>
  <si>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</si>
  <si>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</si>
  <si>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</si>
  <si>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</si>
  <si>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</si>
  <si>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</si>
  <si>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</si>
  <si>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</si>
  <si>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</si>
  <si>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</si>
  <si>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</si>
  <si>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</si>
  <si>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</si>
  <si>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</si>
  <si>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</si>
  <si>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</si>
  <si>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</si>
  <si>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</si>
  <si>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</si>
  <si>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</si>
  <si>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</si>
  <si>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</si>
  <si>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</si>
  <si>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</si>
  <si>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</si>
  <si>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</si>
  <si>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</si>
  <si>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</si>
  <si>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</si>
  <si>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</si>
  <si>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</si>
  <si>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</si>
  <si>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</si>
  <si>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</si>
  <si>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</si>
  <si>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</si>
  <si>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</si>
  <si>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</si>
  <si>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</si>
  <si>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</si>
  <si>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</si>
  <si>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</si>
  <si>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</si>
  <si>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</si>
  <si>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</si>
  <si>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</si>
  <si>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</si>
  <si>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</si>
  <si>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</si>
  <si>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</si>
  <si>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</si>
  <si>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</si>
  <si>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</si>
  <si>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</si>
  <si>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</si>
  <si>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</si>
  <si>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</si>
  <si>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</si>
  <si>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</si>
  <si>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</si>
  <si>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</si>
  <si>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</si>
  <si>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</si>
  <si>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</si>
  <si>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</si>
  <si>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</si>
  <si>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</si>
  <si>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</si>
  <si>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</si>
  <si>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</si>
  <si>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</si>
  <si>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</si>
  <si>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</si>
  <si>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</si>
  <si>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</si>
  <si>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</si>
  <si>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</si>
  <si>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</si>
  <si>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</si>
  <si>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</si>
  <si>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</si>
  <si>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</si>
  <si>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</si>
  <si>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</si>
  <si>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</si>
  <si>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</si>
  <si>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</si>
  <si>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</si>
  <si>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</si>
  <si>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</si>
  <si>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</si>
  <si>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</si>
  <si>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</si>
  <si>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</si>
  <si>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</si>
  <si>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</si>
  <si>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</si>
  <si>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</si>
  <si>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</si>
  <si>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</si>
  <si>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</si>
  <si>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</si>
  <si>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</si>
  <si>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</si>
  <si>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</si>
  <si>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</si>
  <si>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</si>
  <si>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</si>
  <si>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</si>
  <si>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</si>
  <si>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</si>
  <si>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</si>
  <si>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</si>
  <si>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</si>
  <si>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</si>
  <si>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</si>
  <si>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</si>
  <si>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</si>
  <si>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</si>
  <si>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</si>
  <si>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</si>
  <si>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</si>
  <si>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</si>
  <si>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</si>
  <si>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</si>
  <si>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</si>
  <si>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</si>
  <si>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</si>
  <si>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</si>
  <si>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</si>
  <si>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</si>
  <si>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</si>
  <si>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</si>
  <si>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</si>
  <si>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</si>
  <si>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</si>
  <si>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</si>
  <si>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</si>
  <si>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</si>
  <si>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</si>
  <si>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</si>
  <si>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</si>
  <si>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</si>
  <si>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</si>
  <si>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</si>
  <si>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</si>
  <si>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</si>
  <si>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</si>
  <si>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</si>
  <si>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</si>
  <si>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</si>
  <si>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</si>
  <si>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</si>
  <si>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</si>
  <si>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</si>
  <si>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</si>
  <si>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</si>
  <si>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</si>
  <si>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</si>
  <si>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</si>
  <si>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</si>
  <si>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</si>
  <si>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</si>
  <si>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</si>
  <si>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</si>
  <si>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</si>
  <si>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</si>
  <si>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</si>
  <si>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</si>
  <si>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</si>
  <si>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</si>
  <si>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</si>
  <si>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</si>
  <si>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</si>
  <si>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</si>
  <si>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</si>
  <si>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</si>
  <si>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</si>
  <si>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</si>
  <si>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</si>
  <si>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</si>
  <si>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</si>
  <si>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</si>
  <si>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</si>
  <si>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</si>
  <si>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</si>
  <si>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</si>
  <si>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</si>
  <si>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</si>
  <si>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</si>
  <si>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</si>
  <si>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</si>
  <si>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</si>
  <si>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</si>
  <si>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</si>
  <si>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</si>
  <si>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</si>
  <si>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</si>
  <si>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</si>
  <si>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</si>
  <si>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</si>
  <si>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</si>
  <si>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</si>
  <si>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</si>
  <si>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</si>
  <si>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</si>
  <si>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</si>
  <si>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</si>
  <si>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</si>
  <si>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</si>
  <si>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</si>
  <si>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</si>
  <si>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</si>
  <si>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</si>
  <si>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</si>
  <si>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</si>
  <si>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</si>
  <si>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</si>
  <si>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</si>
  <si>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</si>
  <si>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</si>
  <si>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</si>
  <si>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</si>
  <si>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</si>
  <si>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</si>
  <si>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</si>
  <si>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</si>
  <si>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</si>
  <si>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</si>
  <si>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</si>
  <si>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</si>
  <si>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</si>
  <si>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</si>
  <si>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</si>
  <si>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</si>
  <si>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</si>
  <si>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</si>
  <si>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</si>
  <si>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</si>
  <si>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</si>
  <si>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</si>
  <si>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</si>
  <si>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</si>
  <si>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</si>
  <si>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</si>
  <si>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</si>
  <si>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</si>
  <si>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</si>
  <si>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</si>
  <si>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</si>
  <si>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</si>
  <si>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</si>
  <si>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</si>
  <si>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</si>
  <si>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</si>
  <si>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</si>
  <si>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</si>
  <si>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</si>
  <si>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</si>
  <si>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</si>
  <si>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</si>
  <si>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</si>
  <si>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</si>
  <si>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</si>
  <si>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</si>
  <si>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</si>
  <si>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</si>
  <si>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</si>
  <si>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</si>
  <si>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</si>
  <si>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</si>
  <si>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</si>
  <si>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</si>
  <si>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</si>
  <si>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</si>
  <si>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</si>
  <si>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</si>
  <si>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</si>
  <si>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</si>
  <si>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</si>
  <si>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</si>
  <si>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</si>
  <si>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</si>
  <si>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</si>
  <si>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</si>
  <si>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</si>
  <si>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</si>
  <si>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</si>
  <si>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</si>
  <si>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</si>
  <si>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</si>
  <si>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</si>
  <si>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</si>
  <si>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</si>
  <si>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</si>
  <si>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</si>
  <si>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</si>
  <si>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</si>
  <si>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</si>
  <si>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</si>
  <si>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</si>
  <si>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</si>
  <si>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</si>
  <si>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</si>
  <si>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</si>
  <si>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</si>
  <si>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</si>
  <si>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</si>
  <si>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</si>
  <si>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</si>
  <si>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</si>
  <si>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</si>
  <si>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</si>
  <si>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</si>
  <si>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</si>
  <si>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</si>
  <si>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</si>
  <si>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</si>
  <si>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</si>
  <si>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</si>
  <si>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</si>
  <si>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</si>
  <si>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</si>
  <si>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</si>
  <si>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</si>
  <si>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</si>
  <si>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</si>
  <si>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</si>
  <si>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</si>
  <si>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</si>
  <si>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</si>
  <si>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</si>
  <si>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</si>
  <si>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</si>
  <si>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</si>
  <si>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</si>
  <si>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</si>
  <si>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</si>
  <si>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</si>
  <si>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</si>
  <si>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</si>
  <si>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</si>
  <si>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</si>
  <si>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</si>
  <si>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</si>
  <si>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</si>
  <si>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</si>
  <si>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</si>
  <si>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</si>
  <si>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</si>
  <si>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</si>
  <si>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</si>
  <si>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</si>
  <si>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</si>
  <si>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</si>
  <si>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</si>
  <si>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</si>
  <si>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</si>
  <si>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</si>
  <si>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</si>
  <si>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</si>
  <si>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</si>
  <si>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</si>
  <si>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</si>
  <si>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</si>
  <si>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</si>
  <si>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</si>
  <si>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</si>
  <si>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</si>
  <si>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</si>
  <si>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</si>
  <si>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</si>
  <si>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</si>
  <si>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</si>
  <si>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</si>
  <si>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</si>
  <si>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</si>
  <si>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</si>
  <si>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</si>
  <si>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</si>
  <si>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</si>
  <si>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</si>
  <si>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</si>
  <si>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</si>
  <si>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</si>
  <si>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</si>
  <si>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</si>
  <si>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</si>
  <si>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</si>
  <si>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</si>
  <si>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</si>
  <si>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</si>
  <si>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</si>
  <si>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</si>
  <si>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</si>
  <si>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</si>
  <si>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</si>
  <si>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</si>
  <si>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</si>
  <si>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</si>
  <si>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</si>
  <si>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</si>
  <si>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</si>
  <si>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</si>
  <si>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</si>
  <si>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</si>
  <si>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</si>
  <si>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</si>
  <si>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</si>
  <si>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</si>
  <si>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</si>
  <si>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</si>
  <si>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</si>
  <si>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</si>
  <si>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</si>
  <si>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</si>
  <si>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</si>
  <si>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</si>
  <si>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</si>
  <si>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</si>
  <si>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</si>
  <si>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</si>
  <si>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</si>
  <si>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</si>
  <si>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</si>
  <si>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</si>
  <si>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</si>
  <si>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</si>
  <si>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</si>
  <si>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</si>
  <si>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</si>
  <si>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</si>
  <si>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</si>
  <si>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</si>
  <si>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</si>
  <si>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</si>
  <si>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</si>
  <si>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</si>
  <si>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</si>
  <si>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</si>
  <si>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</si>
  <si>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</si>
  <si>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</si>
  <si>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</si>
  <si>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</si>
  <si>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</si>
  <si>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</si>
  <si>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</si>
  <si>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</si>
  <si>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</si>
  <si>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</si>
  <si>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</si>
  <si>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</si>
  <si>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</si>
  <si>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</si>
  <si>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</si>
  <si>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</si>
  <si>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</si>
  <si>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</si>
  <si>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</si>
  <si>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</si>
  <si>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</si>
  <si>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</si>
  <si>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</si>
  <si>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</si>
  <si>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</si>
  <si>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</si>
  <si>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</si>
  <si>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</si>
  <si>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</si>
  <si>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</si>
  <si>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</si>
  <si>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</si>
  <si>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</si>
  <si>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</si>
  <si>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</si>
  <si>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</si>
  <si>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</si>
  <si>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</si>
  <si>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</si>
  <si>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</si>
  <si>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</si>
  <si>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</si>
  <si>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</si>
  <si>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</si>
  <si>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</si>
  <si>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</si>
  <si>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</si>
  <si>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</si>
  <si>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</si>
  <si>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</si>
  <si>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</si>
  <si>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</si>
  <si>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</si>
  <si>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</si>
  <si>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</si>
  <si>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</si>
  <si>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</si>
  <si>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</si>
  <si>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</si>
  <si>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</si>
  <si>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</si>
  <si>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</si>
  <si>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</si>
  <si>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</si>
  <si>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</si>
  <si>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</si>
  <si>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</si>
  <si>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</si>
  <si>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</si>
  <si>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</si>
  <si>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</si>
  <si>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</si>
  <si>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</si>
  <si>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</si>
  <si>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</si>
  <si>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</si>
  <si>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</si>
  <si>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</si>
  <si>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</si>
  <si>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</si>
  <si>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</si>
  <si>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</si>
  <si>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</si>
  <si>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</si>
  <si>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</si>
  <si>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</si>
  <si>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</si>
  <si>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</si>
  <si>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</si>
  <si>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</si>
  <si>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</si>
  <si>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</si>
  <si>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</si>
  <si>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</si>
  <si>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</si>
  <si>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</si>
  <si>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</si>
  <si>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</si>
  <si>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</si>
  <si>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</si>
  <si>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</si>
  <si>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</si>
  <si>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</si>
  <si>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</si>
  <si>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</si>
  <si>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</si>
  <si>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</si>
  <si>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</si>
  <si>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</si>
  <si>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</si>
  <si>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</si>
  <si>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</si>
  <si>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</si>
  <si>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</si>
  <si>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</si>
  <si>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</si>
  <si>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</si>
  <si>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</si>
  <si>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</si>
  <si>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</si>
  <si>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</si>
  <si>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</si>
  <si>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</si>
  <si>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</si>
  <si>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</si>
  <si>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</si>
  <si>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</si>
  <si>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</si>
  <si>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</si>
  <si>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</si>
  <si>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</si>
  <si>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</si>
  <si>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</si>
  <si>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</si>
  <si>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</si>
  <si>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</si>
  <si>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</si>
  <si>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</si>
  <si>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</si>
  <si>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</si>
  <si>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</si>
  <si>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</si>
  <si>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</si>
  <si>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</si>
  <si>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</si>
  <si>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</si>
  <si>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</si>
  <si>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</si>
  <si>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</si>
  <si>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</si>
  <si>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</si>
  <si>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</si>
  <si>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</si>
  <si>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</si>
  <si>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</si>
  <si>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</si>
  <si>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</si>
  <si>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</si>
  <si>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</si>
  <si>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</si>
  <si>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</si>
  <si>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</si>
  <si>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</si>
  <si>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</si>
  <si>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</si>
  <si>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</si>
  <si>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</si>
  <si>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</si>
  <si>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</si>
  <si>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</si>
  <si>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</si>
  <si>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</si>
  <si>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</si>
  <si>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</si>
  <si>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</si>
  <si>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</si>
  <si>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</si>
  <si>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</si>
  <si>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</si>
  <si>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</si>
  <si>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</si>
  <si>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</si>
  <si>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</si>
  <si>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</si>
  <si>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</si>
  <si>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</si>
  <si>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</si>
  <si>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</si>
  <si>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</si>
  <si>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</si>
  <si>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</si>
  <si>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</si>
  <si>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</si>
  <si>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</si>
  <si>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</si>
  <si>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</si>
  <si>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</si>
  <si>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</si>
  <si>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</si>
  <si>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</si>
  <si>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</si>
  <si>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</si>
  <si>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</si>
  <si>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</si>
  <si>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</si>
  <si>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</si>
  <si>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</si>
  <si>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</si>
  <si>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</si>
  <si>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</si>
  <si>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</si>
  <si>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</si>
  <si>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</si>
  <si>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</si>
  <si>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</si>
  <si>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</si>
  <si>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</si>
  <si>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</si>
  <si>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</si>
  <si>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</si>
  <si>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</si>
  <si>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</si>
  <si>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</si>
  <si>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</si>
  <si>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</si>
  <si>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</si>
  <si>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</si>
  <si>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</si>
  <si>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</si>
  <si>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</si>
  <si>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</si>
  <si>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</si>
  <si>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</si>
  <si>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</si>
  <si>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</si>
  <si>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</si>
  <si>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</si>
  <si>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</si>
  <si>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</si>
  <si>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</si>
  <si>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</si>
  <si>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</si>
  <si>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</si>
  <si>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</si>
  <si>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</si>
  <si>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</si>
  <si>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</si>
  <si>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</si>
  <si>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</si>
  <si>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</si>
  <si>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</si>
  <si>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</si>
  <si>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</si>
  <si>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</si>
  <si>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</si>
  <si>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</si>
  <si>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</si>
  <si>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</si>
  <si>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</si>
  <si>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</si>
  <si>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</si>
  <si>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</si>
  <si>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</si>
  <si>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</si>
  <si>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</si>
  <si>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</si>
  <si>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</si>
  <si>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</si>
  <si>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</si>
  <si>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</si>
  <si>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</si>
  <si>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</si>
  <si>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</si>
  <si>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</si>
  <si>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</si>
  <si>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</si>
  <si>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</si>
  <si>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</si>
  <si>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</si>
  <si>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</si>
  <si>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</si>
  <si>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</si>
  <si>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</si>
  <si>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</si>
  <si>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</si>
  <si>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</si>
  <si>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</si>
  <si>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</si>
  <si>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</si>
  <si>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</si>
  <si>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</si>
  <si>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</si>
  <si>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</si>
  <si>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</si>
  <si>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</si>
  <si>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</si>
  <si>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</si>
  <si>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</si>
  <si>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</si>
  <si>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</si>
  <si>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</si>
  <si>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</si>
  <si>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</si>
  <si>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</si>
  <si>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</si>
  <si>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</si>
  <si>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</si>
  <si>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</si>
  <si>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</si>
  <si>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</si>
  <si>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</si>
  <si>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</si>
  <si>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</si>
  <si>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</si>
  <si>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</si>
  <si>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</si>
  <si>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</si>
  <si>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</si>
  <si>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</si>
  <si>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</si>
  <si>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</si>
  <si>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</si>
  <si>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</si>
  <si>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</si>
  <si>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</si>
  <si>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</si>
  <si>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</si>
  <si>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</si>
  <si>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</si>
  <si>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</si>
  <si>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</si>
  <si>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</si>
  <si>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</si>
  <si>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</si>
  <si>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</si>
  <si>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</si>
  <si>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</si>
  <si>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</si>
  <si>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</si>
  <si>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</si>
  <si>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</si>
  <si>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</si>
  <si>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</si>
  <si>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</si>
  <si>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</si>
  <si>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</si>
  <si>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</si>
  <si>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</si>
  <si>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</si>
  <si>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</si>
  <si>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</si>
  <si>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</si>
  <si>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</si>
  <si>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</si>
  <si>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</si>
  <si>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</si>
  <si>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</si>
  <si>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</si>
  <si>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</si>
  <si>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</si>
  <si>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</si>
  <si>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</si>
  <si>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</si>
  <si>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</si>
  <si>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</si>
  <si>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</si>
  <si>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</si>
  <si>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</si>
  <si>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</si>
  <si>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</si>
  <si>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</si>
  <si>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</si>
  <si>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</si>
  <si>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</si>
  <si>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</si>
  <si>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</si>
  <si>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</si>
  <si>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</si>
  <si>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</si>
  <si>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</si>
  <si>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</si>
  <si>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</si>
  <si>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</si>
  <si>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</si>
  <si>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</si>
  <si>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</si>
  <si>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</si>
  <si>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</si>
  <si>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</si>
  <si>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</si>
  <si>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</si>
  <si>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</si>
  <si>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</si>
  <si>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</si>
  <si>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</si>
  <si>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</si>
  <si>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</si>
  <si>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</si>
  <si>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</si>
  <si>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</si>
  <si>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</si>
  <si>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</si>
  <si>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</si>
  <si>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</si>
  <si>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</si>
  <si>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</si>
  <si>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</si>
  <si>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</si>
  <si>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</si>
  <si>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</si>
  <si>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</si>
  <si>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</si>
  <si>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</si>
  <si>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</si>
  <si>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</si>
  <si>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</si>
  <si>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</si>
  <si>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</si>
  <si>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</si>
  <si>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</si>
  <si>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</si>
  <si>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</si>
  <si>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</si>
  <si>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</si>
  <si>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</si>
  <si>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</si>
  <si>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</si>
  <si>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</si>
  <si>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</si>
  <si>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</si>
  <si>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</si>
  <si>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</si>
  <si>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</si>
  <si>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</si>
  <si>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</si>
  <si>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</si>
  <si>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</si>
  <si>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</si>
  <si>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</si>
  <si>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</si>
  <si>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</si>
  <si>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</si>
  <si>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</si>
  <si>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</si>
  <si>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</si>
  <si>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</si>
  <si>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</si>
  <si>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</si>
  <si>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</si>
  <si>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</si>
  <si>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</si>
  <si>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</si>
  <si>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</si>
  <si>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</si>
  <si>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</si>
  <si>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</si>
  <si>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</si>
  <si>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</si>
  <si>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</si>
  <si>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</si>
  <si>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</si>
  <si>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</si>
  <si>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</si>
  <si>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</si>
  <si>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</si>
  <si>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</si>
  <si>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</si>
  <si>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</si>
  <si>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</si>
  <si>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</si>
  <si>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</si>
  <si>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</si>
  <si>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</si>
  <si>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</si>
  <si>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</si>
  <si>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</si>
  <si>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</si>
  <si>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</si>
  <si>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</si>
  <si>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</si>
  <si>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</si>
  <si>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</si>
  <si>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</si>
  <si>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</si>
  <si>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</si>
  <si>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</si>
  <si>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</si>
  <si>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</si>
  <si>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</si>
  <si>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</si>
  <si>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</si>
  <si>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</si>
  <si>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</si>
  <si>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</si>
  <si>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</si>
  <si>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</si>
  <si>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</si>
  <si>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</si>
  <si>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</si>
  <si>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</si>
  <si>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</si>
  <si>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</si>
  <si>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</si>
  <si>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</si>
  <si>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</si>
  <si>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</si>
  <si>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</si>
  <si>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</si>
  <si>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</si>
  <si>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</si>
  <si>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</si>
  <si>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</si>
  <si>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</si>
  <si>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</si>
  <si>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</si>
  <si>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</si>
  <si>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</si>
  <si>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</si>
  <si>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</si>
  <si>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</si>
  <si>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</si>
  <si>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</si>
  <si>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</si>
  <si>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</si>
  <si>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</si>
  <si>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</si>
  <si>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</si>
  <si>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</si>
  <si>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</si>
  <si>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</si>
  <si>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</si>
  <si>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</si>
  <si>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</si>
  <si>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</si>
  <si>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</si>
  <si>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</si>
  <si>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</si>
  <si>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</si>
  <si>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</si>
  <si>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</si>
  <si>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</si>
  <si>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</si>
  <si>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</si>
  <si>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</si>
  <si>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</si>
  <si>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</si>
  <si>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</si>
  <si>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</si>
  <si>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</si>
  <si>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</si>
  <si>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</si>
  <si>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</si>
  <si>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</si>
  <si>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</si>
  <si>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</si>
  <si>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</si>
  <si>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</si>
  <si>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</si>
  <si>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</si>
  <si>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</si>
  <si>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</si>
  <si>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</si>
  <si>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</si>
  <si>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</si>
  <si>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</si>
  <si>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</si>
  <si>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</si>
  <si>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</si>
  <si>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</si>
  <si>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</si>
  <si>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</si>
  <si>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</si>
  <si>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</si>
  <si>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</si>
  <si>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</si>
  <si>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</si>
  <si>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</si>
  <si>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</si>
  <si>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</si>
  <si>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</si>
  <si>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</si>
  <si>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</si>
  <si>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</si>
  <si>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</si>
  <si>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</si>
  <si>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</si>
  <si>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</si>
  <si>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</si>
  <si>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</si>
  <si>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</si>
  <si>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</si>
  <si>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</si>
  <si>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</si>
  <si>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</si>
  <si>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</si>
  <si>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</si>
  <si>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</si>
  <si>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</si>
  <si>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</si>
  <si>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</si>
  <si>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</si>
  <si>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</si>
  <si>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</si>
  <si>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</si>
  <si>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</si>
  <si>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</si>
  <si>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</si>
  <si>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</si>
  <si>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</si>
  <si>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</si>
  <si>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</si>
  <si>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</si>
  <si>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</si>
  <si>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</si>
  <si>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</si>
  <si>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</si>
  <si>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</si>
  <si>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</si>
  <si>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</si>
  <si>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</si>
  <si>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</si>
  <si>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</si>
  <si>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</si>
  <si>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</si>
  <si>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</si>
  <si>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</si>
  <si>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</si>
  <si>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</si>
  <si>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</si>
  <si>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</si>
  <si>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</si>
  <si>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</si>
  <si>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</si>
  <si>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</si>
  <si>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</si>
  <si>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</si>
  <si>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</si>
  <si>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</si>
  <si>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</si>
  <si>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</si>
  <si>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</si>
  <si>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</si>
  <si>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</si>
  <si>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</si>
  <si>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</si>
  <si>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</si>
  <si>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</si>
  <si>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</si>
  <si>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</si>
  <si>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</si>
  <si>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</si>
  <si>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</si>
  <si>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</si>
  <si>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</si>
  <si>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</si>
  <si>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</si>
  <si>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</si>
  <si>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</si>
  <si>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</si>
  <si>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</si>
  <si>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</si>
  <si>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</si>
  <si>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</si>
  <si>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</si>
  <si>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</si>
  <si>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</si>
  <si>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</si>
  <si>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</si>
  <si>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</si>
  <si>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</si>
  <si>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</si>
  <si>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</si>
  <si>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</si>
  <si>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</si>
  <si>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</si>
  <si>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</si>
  <si>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</si>
  <si>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</si>
  <si>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</si>
  <si>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</si>
  <si>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</si>
  <si>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</si>
  <si>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</si>
  <si>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</si>
  <si>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</si>
  <si>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</si>
  <si>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</si>
  <si>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</si>
  <si>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</si>
  <si>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</si>
  <si>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</si>
  <si>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</si>
  <si>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</si>
  <si>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</si>
  <si>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</si>
  <si>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</si>
  <si>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</si>
  <si>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</si>
  <si>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</si>
  <si>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</si>
  <si>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</si>
  <si>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</si>
  <si>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</si>
  <si>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</si>
  <si>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</si>
  <si>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</si>
  <si>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</si>
  <si>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</si>
  <si>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</si>
  <si>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</si>
  <si>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</si>
  <si>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</si>
  <si>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</si>
  <si>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</si>
  <si>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</si>
  <si>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</si>
  <si>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</si>
  <si>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</si>
  <si>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</si>
  <si>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</si>
  <si>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</si>
  <si>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</si>
  <si>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</si>
  <si>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</si>
  <si>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</si>
  <si>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</si>
  <si>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</si>
  <si>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</si>
  <si>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</si>
  <si>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</si>
  <si>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</si>
  <si>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</si>
  <si>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</si>
  <si>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</si>
  <si>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</si>
  <si>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</si>
  <si>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</si>
  <si>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</si>
  <si>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</si>
  <si>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</si>
  <si>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</si>
  <si>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</si>
  <si>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</si>
  <si>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</si>
  <si>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</si>
  <si>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</si>
  <si>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</si>
  <si>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</si>
  <si>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</si>
  <si>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</si>
  <si>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</si>
  <si>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</si>
  <si>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</si>
  <si>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</si>
  <si>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</si>
  <si>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</si>
  <si>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</si>
  <si>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</si>
  <si>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</si>
  <si>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</si>
  <si>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</si>
  <si>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</si>
  <si>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</si>
  <si>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</si>
  <si>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</si>
  <si>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</si>
  <si>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</si>
  <si>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</si>
  <si>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</si>
  <si>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</si>
  <si>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</si>
  <si>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</si>
  <si>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</si>
  <si>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</si>
  <si>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</si>
  <si>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</si>
  <si>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</si>
  <si>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</si>
  <si>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</si>
  <si>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</si>
  <si>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</si>
  <si>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</si>
  <si>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</si>
  <si>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</si>
  <si>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</si>
  <si>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</si>
  <si>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</si>
  <si>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</si>
  <si>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</si>
  <si>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</si>
  <si>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</si>
  <si>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</si>
  <si>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</si>
  <si>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</si>
  <si>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</si>
  <si>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</si>
  <si>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</si>
  <si>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</si>
  <si>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</si>
  <si>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</si>
  <si>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</si>
  <si>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</si>
  <si>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</si>
  <si>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</si>
  <si>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</si>
  <si>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</si>
  <si>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</si>
  <si>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</si>
  <si>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</si>
  <si>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</si>
  <si>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</si>
  <si>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</si>
  <si>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</si>
  <si>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</si>
  <si>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</si>
  <si>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</si>
  <si>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</si>
  <si>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</si>
  <si>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</si>
  <si>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</si>
  <si>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</si>
  <si>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</si>
  <si>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</si>
  <si>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</si>
  <si>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</si>
  <si>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</si>
  <si>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</si>
  <si>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</si>
  <si>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</si>
  <si>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</si>
  <si>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</si>
  <si>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</si>
  <si>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</si>
  <si>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</si>
  <si>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</si>
  <si>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</si>
  <si>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</si>
  <si>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</si>
  <si>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</si>
  <si>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</si>
  <si>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</si>
  <si>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</si>
  <si>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</si>
  <si>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</si>
  <si>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</si>
  <si>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</si>
  <si>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</si>
  <si>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</si>
  <si>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</si>
  <si>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</si>
  <si>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</si>
  <si>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</si>
  <si>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</si>
  <si>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</si>
  <si>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</si>
  <si>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</si>
  <si>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</si>
  <si>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</si>
  <si>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</si>
  <si>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</si>
  <si>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</si>
  <si>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</si>
  <si>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</si>
  <si>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</si>
  <si>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</si>
  <si>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</si>
  <si>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</si>
  <si>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</si>
  <si>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</si>
  <si>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</si>
  <si>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</si>
  <si>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</si>
  <si>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</si>
  <si>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</si>
  <si>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</si>
  <si>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</si>
  <si>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</si>
  <si>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</si>
  <si>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</si>
  <si>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</si>
  <si>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</si>
  <si>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</si>
  <si>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</si>
  <si>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</si>
  <si>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</si>
  <si>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</si>
  <si>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</si>
  <si>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</si>
  <si>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</si>
  <si>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</si>
  <si>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</si>
  <si>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</si>
  <si>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</si>
  <si>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</si>
  <si>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</si>
  <si>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</si>
  <si>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</si>
  <si>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</si>
  <si>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</si>
  <si>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</si>
  <si>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</si>
  <si>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</si>
  <si>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</si>
  <si>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</si>
  <si>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</si>
  <si>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</si>
  <si>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</si>
  <si>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</si>
  <si>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</si>
  <si>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</si>
  <si>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</si>
  <si>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</si>
  <si>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</si>
  <si>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</si>
  <si>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</si>
  <si>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</si>
  <si>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</si>
  <si>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</si>
  <si>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</si>
  <si>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</si>
  <si>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</si>
  <si>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</si>
  <si>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</si>
  <si>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</si>
  <si>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</si>
  <si>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</si>
  <si>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</si>
  <si>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</si>
  <si>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</si>
  <si>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</si>
  <si>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</si>
  <si>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</si>
  <si>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</si>
  <si>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</si>
  <si>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</si>
  <si>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</si>
  <si>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</si>
  <si>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</si>
  <si>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</si>
  <si>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</si>
  <si>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</si>
  <si>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</si>
  <si>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</si>
  <si>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</si>
  <si>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</si>
  <si>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</si>
  <si>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</si>
  <si>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</si>
  <si>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</si>
  <si>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</si>
  <si>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</si>
  <si>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</si>
  <si>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</si>
  <si>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</si>
  <si>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</si>
  <si>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</si>
  <si>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</si>
  <si>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</si>
  <si>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</si>
  <si>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</si>
  <si>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</si>
  <si>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</si>
  <si>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</si>
  <si>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</si>
  <si>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</si>
  <si>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</si>
  <si>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</si>
  <si>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</si>
  <si>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</si>
  <si>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</si>
  <si>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</si>
  <si>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</si>
  <si>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</si>
  <si>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</si>
  <si>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</si>
  <si>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</si>
  <si>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</si>
  <si>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</si>
  <si>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</si>
  <si>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</si>
  <si>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</si>
  <si>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</si>
  <si>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</si>
  <si>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</si>
  <si>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</si>
  <si>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</si>
  <si>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</si>
  <si>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</si>
  <si>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</si>
  <si>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</si>
  <si>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</si>
  <si>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</si>
  <si>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</si>
  <si>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</si>
  <si>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</si>
  <si>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</si>
  <si>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</si>
  <si>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</si>
  <si>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</si>
  <si>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</si>
  <si>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</si>
  <si>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</si>
  <si>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</si>
  <si>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</si>
  <si>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</si>
  <si>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</si>
  <si>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</si>
  <si>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</si>
  <si>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</si>
  <si>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</si>
  <si>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</si>
  <si>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</si>
  <si>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</si>
  <si>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</si>
  <si>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</si>
  <si>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</si>
  <si>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</si>
  <si>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</si>
  <si>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</si>
  <si>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</si>
  <si>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</si>
  <si>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</si>
  <si>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</si>
  <si>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</si>
  <si>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</si>
  <si>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</si>
  <si>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</si>
  <si>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</si>
  <si>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</si>
  <si>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</si>
  <si>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</si>
  <si>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</si>
  <si>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</si>
  <si>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</si>
  <si>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</si>
  <si>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</si>
  <si>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</si>
  <si>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</si>
  <si>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</si>
  <si>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</si>
  <si>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</si>
  <si>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</si>
  <si>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</si>
  <si>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</si>
  <si>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</si>
  <si>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</si>
  <si>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</si>
  <si>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</si>
  <si>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</si>
  <si>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</si>
  <si>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</si>
  <si>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</si>
  <si>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</si>
  <si>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</si>
  <si>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</si>
  <si>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</si>
  <si>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</si>
  <si>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</si>
  <si>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</si>
  <si>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</si>
  <si>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</si>
  <si>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</si>
  <si>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</si>
  <si>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</si>
  <si>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</si>
  <si>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</si>
  <si>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</si>
  <si>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</si>
  <si>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</si>
  <si>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</si>
  <si>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</si>
  <si>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</si>
  <si>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</si>
  <si>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</si>
  <si>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</si>
  <si>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</si>
  <si>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</si>
  <si>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</si>
  <si>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</si>
  <si>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</si>
  <si>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</si>
  <si>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</si>
  <si>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</si>
  <si>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</si>
  <si>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</si>
  <si>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</si>
  <si>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</si>
  <si>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</si>
  <si>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</si>
  <si>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</si>
  <si>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</si>
  <si>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</si>
  <si>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</si>
  <si>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</si>
  <si>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</si>
  <si>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</si>
  <si>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</si>
  <si>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</si>
  <si>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</si>
  <si>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</si>
  <si>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</si>
  <si>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</si>
  <si>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</si>
  <si>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</si>
  <si>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</si>
  <si>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</si>
  <si>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</si>
  <si>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</si>
  <si>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</si>
  <si>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</si>
  <si>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</si>
  <si>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</si>
  <si>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</si>
  <si>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</si>
  <si>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</si>
  <si>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</si>
  <si>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</si>
  <si>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</si>
  <si>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</si>
  <si>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</si>
  <si>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</si>
  <si>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</si>
  <si>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</si>
  <si>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</si>
  <si>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</si>
  <si>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</si>
  <si>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</si>
  <si>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</si>
  <si>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</si>
  <si>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</si>
  <si>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</si>
  <si>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</si>
  <si>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</si>
  <si>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</si>
  <si>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</si>
  <si>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</si>
  <si>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</si>
  <si>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</si>
  <si>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</si>
  <si>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</si>
  <si>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</si>
  <si>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</si>
  <si>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</si>
  <si>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</si>
  <si>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</si>
  <si>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</si>
  <si>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</si>
  <si>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</si>
  <si>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</si>
  <si>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</si>
  <si>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</si>
  <si>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</si>
  <si>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</si>
  <si>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</si>
  <si>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</si>
  <si>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</si>
  <si>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</si>
  <si>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</si>
  <si>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</si>
  <si>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</si>
  <si>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</si>
  <si>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</si>
  <si>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</si>
  <si>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</si>
  <si>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</si>
  <si>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</si>
  <si>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</si>
  <si>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</si>
  <si>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</si>
  <si>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</si>
  <si>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</si>
  <si>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</si>
  <si>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</si>
  <si>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</si>
  <si>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</si>
  <si>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</si>
  <si>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</si>
  <si>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</si>
  <si>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</si>
  <si>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</si>
  <si>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</si>
  <si>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</si>
  <si>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</si>
  <si>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</si>
  <si>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</si>
  <si>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</si>
  <si>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</si>
  <si>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</si>
  <si>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</si>
  <si>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</si>
  <si>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</si>
  <si>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</si>
  <si>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</si>
  <si>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</si>
  <si>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</si>
  <si>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</si>
  <si>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</si>
  <si>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</si>
  <si>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</si>
  <si>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</si>
  <si>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</si>
  <si>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</si>
  <si>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</si>
  <si>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</si>
  <si>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</si>
  <si>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</si>
  <si>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</si>
  <si>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</si>
  <si>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</si>
  <si>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</si>
  <si>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</si>
  <si>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</si>
  <si>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</si>
  <si>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</si>
  <si>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</si>
  <si>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</si>
  <si>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</si>
  <si>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</si>
  <si>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</si>
  <si>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</si>
  <si>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</si>
  <si>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</si>
  <si>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</si>
  <si>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</si>
  <si>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</si>
  <si>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</si>
  <si>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</si>
  <si>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</si>
  <si>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</si>
  <si>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</si>
  <si>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</si>
  <si>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</si>
  <si>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</si>
  <si>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</si>
  <si>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</si>
  <si>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</si>
  <si>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</si>
  <si>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</si>
  <si>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</si>
  <si>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</si>
  <si>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</si>
  <si>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</si>
  <si>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</si>
  <si>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</si>
  <si>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</si>
  <si>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</si>
  <si>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</si>
  <si>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</si>
  <si>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</si>
  <si>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</si>
  <si>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</si>
  <si>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</si>
  <si>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</si>
  <si>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</si>
  <si>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</si>
  <si>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</si>
  <si>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</si>
  <si>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</si>
  <si>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</si>
  <si>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</si>
  <si>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</si>
  <si>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</si>
  <si>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</si>
  <si>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</si>
  <si>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</si>
  <si>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</si>
  <si>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</si>
  <si>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</si>
  <si>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</si>
  <si>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</si>
  <si>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</si>
  <si>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</si>
  <si>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</si>
  <si>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</si>
  <si>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</si>
  <si>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</si>
  <si>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</si>
  <si>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</si>
  <si>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</si>
  <si>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</si>
  <si>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</si>
  <si>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</si>
  <si>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</si>
  <si>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</si>
  <si>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</si>
  <si>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</si>
  <si>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</si>
  <si>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</si>
  <si>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</si>
  <si>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</si>
  <si>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</si>
  <si>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</si>
  <si>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</si>
  <si>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</si>
  <si>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</si>
  <si>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</si>
  <si>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</si>
  <si>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</si>
  <si>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</si>
  <si>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</si>
  <si>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</si>
  <si>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</si>
  <si>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</si>
  <si>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</si>
  <si>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</si>
  <si>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</si>
  <si>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</si>
  <si>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</si>
  <si>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</si>
  <si>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</si>
  <si>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</si>
  <si>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</si>
  <si>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</si>
  <si>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</si>
  <si>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</si>
  <si>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</si>
  <si>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</si>
  <si>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</si>
  <si>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</si>
  <si>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</si>
  <si>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</si>
  <si>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</si>
  <si>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</si>
  <si>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</si>
  <si>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</si>
  <si>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</si>
  <si>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</si>
  <si>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</si>
  <si>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</si>
  <si>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</si>
  <si>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</si>
  <si>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</si>
  <si>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</si>
  <si>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</si>
  <si>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</si>
  <si>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</si>
  <si>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</si>
  <si>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</si>
  <si>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</si>
  <si>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</si>
  <si>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</si>
  <si>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</si>
  <si>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</si>
  <si>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</si>
  <si>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</si>
  <si>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</si>
  <si>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</si>
  <si>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</si>
  <si>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</si>
  <si>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</si>
  <si>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</si>
  <si>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</si>
  <si>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</si>
  <si>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</si>
  <si>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</si>
  <si>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</si>
  <si>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</si>
  <si>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</si>
  <si>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</si>
  <si>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</si>
  <si>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</si>
  <si>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</si>
  <si>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</si>
  <si>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</si>
  <si>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</si>
  <si>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</si>
  <si>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</si>
  <si>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</si>
  <si>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</si>
  <si>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</si>
  <si>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</si>
  <si>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</si>
  <si>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</si>
  <si>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</si>
  <si>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</si>
  <si>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</si>
  <si>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</si>
  <si>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</si>
  <si>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</si>
  <si>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</si>
  <si>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</si>
  <si>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</si>
  <si>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</si>
  <si>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</si>
  <si>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</si>
  <si>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</si>
  <si>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</si>
  <si>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</si>
  <si>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</si>
  <si>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</si>
  <si>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</si>
  <si>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</si>
  <si>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</si>
  <si>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</si>
  <si>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</si>
  <si>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</si>
  <si>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</si>
  <si>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</si>
  <si>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</si>
  <si>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</si>
  <si>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</si>
  <si>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</si>
  <si>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</si>
  <si>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</si>
  <si>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</si>
  <si>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</si>
  <si>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</si>
  <si>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</si>
  <si>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</si>
  <si>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</si>
  <si>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</si>
  <si>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</si>
  <si>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</si>
  <si>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</si>
  <si>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</si>
  <si>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</si>
  <si>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</si>
  <si>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</si>
  <si>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</si>
  <si>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</si>
  <si>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</si>
  <si>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</si>
  <si>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</si>
  <si>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</si>
  <si>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</si>
  <si>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</si>
  <si>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</si>
  <si>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</si>
  <si>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</si>
  <si>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</si>
  <si>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</si>
  <si>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</si>
  <si>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</si>
  <si>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</si>
  <si>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</si>
  <si>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</si>
  <si>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</si>
  <si>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</si>
  <si>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</si>
  <si>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</si>
  <si>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</si>
  <si>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</si>
  <si>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</si>
  <si>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</si>
  <si>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</si>
  <si>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</si>
  <si>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</si>
  <si>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</si>
  <si>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</si>
  <si>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</si>
  <si>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</si>
  <si>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</si>
  <si>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</si>
  <si>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</si>
  <si>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</si>
  <si>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</si>
  <si>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</si>
  <si>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</si>
  <si>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</si>
  <si>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</si>
  <si>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</si>
  <si>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</si>
  <si>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</si>
  <si>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</si>
  <si>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</si>
  <si>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</si>
  <si>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</si>
  <si>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</si>
  <si>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</si>
  <si>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</si>
  <si>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</si>
  <si>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</si>
  <si>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</si>
  <si>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</si>
  <si>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</si>
  <si>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</si>
  <si>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</si>
  <si>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</si>
  <si>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</si>
  <si>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</si>
  <si>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</si>
  <si>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</si>
  <si>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</si>
  <si>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</si>
  <si>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</si>
  <si>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</si>
  <si>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</si>
  <si>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</si>
  <si>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</si>
  <si>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</si>
  <si>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</si>
  <si>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</si>
  <si>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</si>
  <si>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</si>
  <si>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</si>
  <si>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</si>
  <si>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</si>
  <si>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</si>
  <si>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</si>
  <si>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</si>
  <si>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</si>
  <si>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</si>
  <si>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</si>
  <si>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</si>
  <si>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</si>
  <si>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</si>
  <si>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</si>
  <si>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</si>
  <si>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</si>
  <si>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</si>
  <si>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</si>
  <si>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</si>
  <si>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</si>
  <si>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</si>
  <si>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</si>
  <si>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</si>
  <si>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</si>
  <si>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</si>
  <si>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</si>
  <si>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</si>
  <si>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</si>
  <si>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</si>
  <si>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</si>
  <si>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</si>
  <si>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</si>
  <si>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</si>
  <si>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</si>
  <si>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</si>
  <si>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</si>
  <si>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</si>
  <si>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</si>
  <si>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</si>
  <si>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</si>
  <si>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</si>
  <si>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</si>
  <si>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</si>
  <si>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</si>
  <si>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</si>
  <si>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</si>
  <si>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</si>
  <si>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</si>
  <si>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</si>
  <si>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</si>
  <si>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</si>
  <si>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</si>
  <si>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</si>
  <si>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</si>
  <si>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</si>
  <si>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</si>
  <si>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</si>
  <si>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</si>
  <si>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</si>
  <si>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</si>
  <si>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</si>
  <si>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</si>
  <si>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</si>
  <si>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</si>
  <si>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</si>
  <si>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</si>
  <si>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</si>
  <si>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</si>
  <si>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</si>
  <si>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</si>
  <si>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</si>
  <si>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</si>
  <si>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</si>
  <si>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</si>
  <si>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</si>
  <si>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</si>
  <si>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</si>
  <si>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</si>
  <si>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</si>
  <si>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</si>
  <si>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</si>
  <si>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</si>
  <si>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</si>
  <si>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</si>
  <si>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</si>
  <si>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</si>
  <si>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</si>
  <si>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</si>
  <si>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</si>
  <si>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</si>
  <si>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</si>
  <si>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</si>
  <si>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</si>
  <si>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</si>
  <si>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</si>
  <si>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</si>
  <si>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</si>
  <si>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</si>
  <si>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</si>
  <si>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</si>
  <si>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</si>
  <si>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</si>
  <si>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</si>
  <si>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</si>
  <si>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</si>
  <si>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</si>
  <si>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</si>
  <si>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</si>
  <si>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</si>
  <si>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</si>
  <si>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</si>
  <si>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</si>
  <si>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</si>
  <si>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</si>
  <si>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</si>
  <si>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</si>
  <si>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</si>
  <si>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</si>
  <si>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</si>
  <si>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</si>
  <si>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</si>
  <si>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</si>
  <si>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</si>
  <si>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</si>
  <si>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</si>
  <si>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</si>
  <si>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</si>
  <si>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</si>
  <si>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</si>
  <si>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</si>
  <si>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</si>
  <si>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</si>
  <si>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</si>
  <si>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</si>
  <si>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</si>
  <si>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</si>
  <si>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</si>
  <si>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</si>
  <si>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</si>
  <si>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</si>
  <si>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</si>
  <si>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</si>
  <si>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</si>
  <si>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</si>
  <si>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</si>
  <si>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</si>
  <si>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</si>
  <si>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</si>
  <si>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</si>
  <si>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</si>
  <si>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</si>
  <si>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</si>
  <si>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</si>
  <si>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</si>
  <si>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</si>
  <si>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</si>
  <si>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</si>
  <si>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</si>
  <si>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</si>
  <si>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</si>
  <si>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</si>
  <si>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</si>
  <si>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</si>
  <si>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</si>
  <si>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</si>
  <si>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</si>
  <si>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</si>
  <si>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</si>
  <si>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</si>
  <si>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</si>
  <si>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</si>
  <si>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</si>
  <si>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</si>
  <si>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</si>
  <si>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</si>
  <si>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</si>
  <si>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</si>
  <si>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</si>
  <si>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</si>
  <si>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</si>
  <si>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</si>
  <si>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</si>
  <si>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</si>
  <si>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</si>
  <si>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</si>
  <si>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</si>
  <si>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</si>
  <si>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</si>
  <si>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</si>
  <si>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</si>
  <si>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</si>
  <si>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</si>
  <si>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</si>
  <si>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</si>
  <si>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</si>
  <si>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</si>
  <si>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</si>
  <si>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</si>
  <si>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</si>
  <si>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</si>
  <si>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</si>
  <si>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</si>
  <si>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</si>
  <si>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</si>
  <si>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</si>
  <si>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</si>
  <si>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</si>
  <si>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</si>
  <si>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</si>
  <si>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</si>
  <si>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</si>
  <si>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</si>
  <si>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</si>
  <si>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</si>
  <si>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</si>
  <si>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</si>
  <si>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</si>
  <si>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</si>
  <si>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</si>
  <si>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</si>
  <si>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</si>
  <si>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</si>
  <si>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</si>
  <si>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</si>
  <si>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</si>
  <si>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</si>
  <si>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</si>
  <si>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</si>
  <si>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</si>
  <si>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</si>
  <si>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</si>
  <si>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</si>
  <si>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</si>
  <si>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</si>
  <si>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</si>
  <si>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</si>
  <si>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</si>
  <si>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</si>
  <si>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</si>
  <si>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</si>
  <si>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</si>
  <si>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</si>
  <si>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</si>
  <si>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</si>
  <si>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</si>
  <si>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</si>
  <si>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</si>
  <si>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</si>
  <si>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</si>
  <si>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</si>
  <si>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</si>
  <si>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</si>
  <si>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</si>
  <si>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</si>
  <si>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</si>
  <si>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</si>
  <si>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</si>
  <si>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</si>
  <si>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</si>
  <si>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</si>
  <si>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</si>
  <si>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</si>
  <si>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</si>
  <si>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</si>
  <si>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</si>
  <si>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</si>
  <si>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</si>
  <si>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</si>
  <si>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</si>
  <si>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</si>
  <si>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</si>
  <si>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</si>
  <si>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</si>
  <si>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</si>
  <si>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</si>
  <si>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</si>
  <si>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</si>
  <si>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</si>
  <si>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</si>
  <si>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</si>
  <si>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</si>
  <si>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</si>
  <si>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</si>
  <si>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</si>
  <si>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</si>
  <si>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</si>
  <si>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</si>
  <si>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</si>
  <si>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</si>
  <si>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</si>
  <si>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</si>
  <si>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</si>
  <si>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</si>
  <si>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</si>
  <si>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</si>
  <si>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</si>
  <si>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</si>
  <si>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</si>
  <si>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</si>
  <si>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</si>
  <si>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</si>
  <si>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</si>
  <si>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</si>
  <si>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</si>
  <si>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</si>
  <si>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</si>
  <si>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</si>
  <si>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</si>
  <si>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</si>
  <si>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</si>
  <si>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</si>
  <si>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</si>
  <si>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</si>
  <si>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</si>
  <si>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</si>
  <si>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</si>
  <si>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</si>
  <si>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</si>
  <si>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</si>
  <si>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</si>
  <si>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</si>
  <si>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</si>
  <si>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</si>
  <si>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</si>
  <si>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</si>
  <si>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</si>
  <si>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</si>
  <si>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</si>
  <si>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</si>
  <si>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</si>
  <si>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</si>
  <si>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</si>
  <si>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</si>
  <si>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</si>
  <si>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</si>
  <si>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</si>
  <si>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</si>
  <si>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</si>
  <si>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</si>
  <si>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</si>
  <si>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</si>
  <si>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</si>
  <si>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</si>
  <si>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</si>
  <si>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</si>
  <si>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</si>
  <si>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</si>
  <si>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</si>
  <si>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</si>
  <si>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</si>
  <si>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</si>
  <si>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</si>
  <si>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</si>
  <si>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</si>
  <si>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</si>
  <si>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</si>
  <si>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</si>
  <si>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</si>
  <si>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</si>
  <si>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</si>
  <si>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</si>
  <si>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</si>
  <si>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</si>
  <si>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</si>
  <si>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</si>
  <si>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</si>
  <si>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</si>
  <si>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</si>
  <si>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</si>
  <si>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</si>
  <si>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</si>
  <si>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</si>
  <si>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</si>
  <si>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</si>
  <si>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</si>
  <si>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</si>
  <si>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</si>
  <si>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</si>
  <si>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</si>
  <si>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</si>
  <si>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</si>
  <si>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</si>
  <si>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</si>
  <si>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</si>
  <si>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</si>
  <si>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</si>
  <si>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</si>
  <si>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</si>
  <si>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</si>
  <si>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</si>
  <si>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</si>
  <si>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</si>
  <si>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</si>
  <si>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</si>
  <si>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</si>
  <si>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</si>
  <si>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</si>
  <si>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</si>
  <si>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</si>
  <si>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</si>
  <si>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</si>
  <si>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</si>
  <si>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</si>
  <si>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</si>
  <si>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</si>
  <si>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</si>
  <si>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</si>
  <si>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</si>
  <si>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</si>
  <si>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</si>
  <si>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</si>
  <si>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</si>
  <si>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</si>
  <si>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</si>
  <si>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</si>
  <si>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</si>
  <si>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</si>
  <si>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</si>
  <si>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</si>
  <si>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</si>
  <si>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</si>
  <si>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</si>
  <si>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</si>
  <si>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</si>
  <si>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</si>
  <si>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</si>
  <si>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</si>
  <si>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</si>
  <si>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</si>
  <si>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</si>
  <si>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</si>
  <si>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</si>
  <si>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</si>
  <si>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</si>
  <si>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</si>
  <si>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</si>
  <si>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</si>
  <si>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</si>
  <si>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</si>
  <si>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</si>
  <si>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</si>
  <si>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</si>
  <si>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</si>
  <si>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</si>
  <si>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</si>
  <si>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</si>
  <si>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</si>
  <si>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</si>
  <si>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</si>
  <si>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</si>
  <si>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</si>
  <si>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</si>
  <si>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</si>
  <si>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</si>
  <si>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</si>
  <si>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</si>
  <si>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</si>
  <si>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</si>
  <si>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</si>
  <si>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</si>
  <si>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</si>
  <si>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</si>
  <si>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</si>
  <si>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</si>
  <si>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</si>
  <si>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</si>
  <si>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</si>
  <si>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</si>
  <si>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</si>
  <si>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</si>
  <si>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</si>
  <si>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</si>
  <si>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</si>
  <si>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</si>
  <si>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</si>
  <si>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</si>
  <si>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</si>
  <si>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</si>
  <si>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</si>
  <si>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</si>
  <si>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</si>
  <si>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</si>
  <si>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</si>
  <si>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</si>
  <si>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</si>
  <si>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</si>
  <si>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</si>
  <si>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</si>
  <si>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</si>
  <si>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</si>
  <si>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</si>
  <si>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</si>
  <si>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</si>
  <si>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</si>
  <si>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</si>
  <si>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</si>
  <si>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</si>
  <si>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</si>
  <si>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</si>
  <si>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</si>
  <si>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</si>
  <si>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</si>
  <si>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</si>
  <si>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</si>
  <si>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</si>
  <si>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</si>
  <si>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</si>
  <si>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</si>
  <si>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</si>
  <si>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</si>
  <si>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</si>
  <si>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</si>
  <si>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</si>
  <si>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</si>
  <si>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</si>
  <si>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</si>
  <si>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</si>
  <si>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</si>
  <si>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</si>
  <si>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</si>
  <si>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</si>
  <si>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</si>
  <si>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</si>
  <si>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</si>
  <si>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</si>
  <si>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</si>
  <si>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</si>
  <si>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</si>
  <si>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</si>
  <si>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</si>
  <si>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</si>
  <si>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</si>
  <si>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</si>
  <si>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</si>
  <si>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</si>
  <si>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</si>
  <si>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</si>
  <si>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</si>
  <si>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</si>
  <si>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</si>
  <si>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</si>
  <si>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</si>
  <si>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</si>
  <si>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</si>
  <si>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</si>
  <si>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</si>
  <si>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</si>
  <si>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</si>
  <si>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</si>
  <si>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</si>
  <si>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</si>
  <si>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</si>
  <si>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</si>
  <si>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</si>
  <si>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</si>
  <si>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</si>
  <si>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</si>
  <si>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</si>
  <si>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</si>
  <si>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</si>
  <si>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</si>
  <si>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</si>
  <si>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</si>
  <si>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</si>
  <si>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</si>
  <si>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</si>
  <si>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</si>
  <si>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</si>
  <si>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</si>
  <si>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</si>
  <si>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</si>
  <si>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</si>
  <si>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</si>
  <si>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</si>
  <si>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</si>
  <si>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</si>
  <si>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</si>
  <si>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</si>
  <si>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</si>
  <si>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</si>
  <si>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</si>
  <si>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</si>
  <si>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</si>
  <si>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</si>
  <si>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</si>
  <si>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</si>
  <si>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</si>
  <si>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</si>
  <si>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</si>
  <si>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</si>
  <si>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</si>
  <si>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</si>
  <si>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</si>
  <si>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</si>
  <si>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</si>
  <si>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</si>
  <si>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</si>
  <si>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</si>
  <si>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</si>
  <si>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</si>
  <si>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</si>
  <si>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</si>
  <si>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</si>
  <si>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</si>
  <si>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</si>
  <si>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</si>
  <si>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</si>
  <si>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</si>
  <si>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</si>
  <si>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</si>
  <si>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</si>
  <si>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</si>
  <si>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</si>
  <si>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</si>
  <si>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</si>
  <si>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</si>
  <si>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</si>
  <si>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</si>
  <si>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</si>
  <si>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</si>
  <si>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</si>
  <si>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</si>
  <si>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</si>
  <si>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</si>
  <si>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</si>
  <si>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</si>
  <si>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</si>
  <si>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</si>
  <si>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</si>
  <si>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</si>
  <si>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</si>
  <si>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</si>
  <si>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</si>
  <si>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</si>
  <si>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</si>
  <si>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</si>
  <si>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</si>
  <si>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</si>
  <si>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</si>
  <si>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</si>
  <si>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</si>
  <si>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</si>
  <si>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</si>
  <si>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</si>
  <si>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</si>
  <si>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</si>
  <si>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</si>
  <si>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</si>
  <si>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</si>
  <si>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</si>
  <si>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</si>
  <si>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</si>
  <si>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</si>
  <si>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</si>
  <si>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</si>
  <si>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</si>
  <si>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</si>
  <si>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</si>
  <si>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</si>
  <si>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</si>
  <si>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</si>
  <si>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</si>
  <si>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</si>
  <si>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</si>
  <si>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</si>
  <si>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</si>
  <si>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</si>
  <si>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</si>
  <si>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</si>
  <si>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</si>
  <si>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</si>
  <si>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</si>
  <si>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</si>
  <si>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</si>
  <si>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</si>
  <si>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</si>
  <si>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</si>
  <si>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</si>
  <si>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</si>
  <si>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</si>
  <si>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</si>
  <si>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</si>
  <si>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</si>
  <si>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</si>
  <si>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</si>
  <si>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</si>
  <si>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</si>
  <si>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</si>
  <si>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</si>
  <si>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</si>
  <si>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</si>
  <si>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</si>
  <si>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</si>
  <si>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</si>
  <si>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</si>
  <si>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</si>
  <si>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</si>
  <si>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</si>
  <si>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</si>
  <si>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</si>
  <si>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</si>
  <si>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</si>
  <si>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</si>
  <si>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</si>
  <si>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</si>
  <si>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</si>
  <si>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</si>
  <si>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</si>
  <si>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</si>
  <si>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</si>
  <si>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</si>
  <si>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</si>
  <si>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</si>
  <si>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</si>
  <si>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</si>
  <si>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</si>
  <si>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</si>
  <si>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</si>
  <si>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</si>
  <si>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</si>
  <si>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</si>
  <si>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</si>
  <si>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</si>
  <si>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</si>
  <si>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</si>
  <si>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</si>
  <si>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</si>
  <si>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</si>
  <si>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</si>
  <si>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</si>
  <si>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</si>
  <si>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</si>
  <si>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</si>
  <si>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</si>
  <si>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</si>
  <si>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</si>
  <si>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</si>
  <si>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</si>
  <si>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</si>
  <si>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</si>
  <si>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</si>
  <si>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</si>
  <si>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</si>
  <si>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</si>
  <si>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</si>
  <si>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</si>
  <si>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</si>
  <si>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</si>
  <si>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</si>
  <si>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</si>
  <si>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</si>
  <si>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</si>
  <si>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</si>
  <si>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</si>
  <si>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</si>
  <si>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</si>
  <si>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</si>
  <si>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</si>
  <si>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</si>
  <si>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</si>
  <si>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</si>
  <si>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</si>
  <si>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</si>
  <si>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</si>
  <si>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</si>
  <si>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</si>
  <si>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</si>
  <si>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</si>
  <si>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</si>
  <si>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</si>
  <si>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</si>
  <si>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</si>
  <si>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</si>
  <si>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</si>
  <si>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</si>
  <si>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</si>
  <si>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</si>
  <si>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</si>
  <si>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</si>
  <si>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</si>
  <si>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</si>
  <si>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</si>
  <si>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</si>
  <si>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</si>
  <si>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</si>
  <si>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</si>
  <si>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</si>
  <si>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</si>
  <si>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</si>
  <si>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</si>
  <si>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</si>
  <si>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</si>
  <si>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</si>
  <si>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</si>
  <si>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</si>
  <si>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</si>
  <si>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</si>
  <si>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</si>
  <si>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</si>
  <si>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</si>
  <si>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</si>
  <si>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</si>
  <si>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</si>
  <si>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</si>
  <si>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</si>
  <si>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</si>
  <si>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</si>
  <si>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</si>
  <si>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</si>
  <si>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</si>
  <si>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</si>
  <si>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</si>
  <si>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</si>
  <si>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</si>
  <si>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</si>
  <si>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</si>
  <si>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</si>
  <si>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</si>
  <si>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</si>
  <si>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</si>
  <si>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</si>
  <si>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</si>
  <si>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</si>
  <si>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</si>
  <si>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</si>
  <si>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</si>
  <si>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</si>
  <si>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</si>
  <si>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</si>
  <si>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</si>
  <si>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</si>
  <si>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</si>
  <si>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</si>
  <si>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</si>
  <si>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</si>
  <si>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</si>
  <si>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</si>
  <si>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</si>
  <si>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</si>
  <si>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</si>
  <si>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</si>
  <si>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</si>
  <si>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</si>
  <si>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</si>
  <si>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</si>
  <si>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</si>
  <si>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</si>
  <si>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</si>
  <si>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</si>
  <si>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</si>
  <si>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</si>
  <si>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</si>
  <si>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</si>
  <si>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</si>
  <si>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</si>
  <si>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</si>
  <si>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</si>
  <si>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</si>
  <si>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</si>
  <si>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</si>
  <si>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</si>
  <si>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</si>
  <si>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</si>
  <si>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</si>
  <si>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</si>
  <si>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</si>
  <si>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</si>
  <si>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</si>
  <si>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</si>
  <si>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</si>
  <si>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</si>
  <si>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</si>
  <si>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</si>
  <si>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</si>
  <si>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</si>
  <si>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</si>
  <si>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</si>
  <si>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</si>
  <si>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</si>
  <si>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</si>
  <si>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</si>
  <si>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</si>
  <si>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</si>
  <si>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</si>
  <si>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</si>
  <si>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</si>
  <si>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</si>
  <si>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</si>
  <si>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</si>
  <si>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</si>
  <si>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</si>
  <si>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</si>
  <si>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</si>
  <si>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</si>
  <si>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</si>
  <si>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</si>
  <si>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</si>
  <si>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</si>
  <si>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</si>
  <si>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</si>
  <si>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</si>
  <si>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</si>
  <si>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</si>
  <si>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</si>
  <si>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</si>
  <si>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</si>
  <si>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</si>
  <si>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</si>
  <si>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</si>
  <si>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</si>
  <si>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</si>
  <si>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</si>
  <si>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</si>
  <si>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</si>
  <si>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</si>
  <si>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</si>
  <si>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</si>
  <si>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</si>
  <si>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</si>
  <si>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</si>
  <si>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</si>
  <si>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</si>
  <si>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</si>
  <si>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</si>
  <si>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</si>
  <si>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</si>
  <si>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</si>
  <si>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</si>
  <si>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</si>
  <si>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</si>
  <si>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</si>
  <si>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</si>
  <si>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</si>
  <si>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</si>
  <si>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</si>
  <si>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</si>
  <si>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</si>
  <si>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</si>
  <si>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</si>
  <si>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</si>
  <si>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</si>
  <si>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</si>
  <si>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</si>
  <si>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</si>
  <si>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</si>
  <si>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</si>
  <si>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</si>
  <si>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</si>
  <si>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</si>
  <si>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</si>
  <si>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</si>
  <si>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</si>
  <si>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</si>
  <si>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</si>
  <si>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</si>
  <si>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</si>
  <si>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</si>
  <si>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</si>
  <si>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</si>
  <si>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</si>
  <si>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</si>
  <si>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</si>
  <si>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</si>
  <si>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</si>
  <si>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</si>
  <si>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</si>
  <si>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</si>
  <si>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</si>
  <si>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</si>
  <si>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</si>
  <si>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</si>
  <si>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</si>
  <si>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</si>
  <si>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</si>
  <si>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</si>
  <si>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</si>
  <si>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</si>
  <si>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</si>
  <si>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</si>
  <si>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</si>
  <si>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</si>
  <si>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</si>
  <si>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</si>
  <si>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</si>
  <si>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</si>
  <si>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</si>
  <si>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</si>
  <si>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</si>
  <si>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</si>
  <si>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</si>
  <si>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</si>
  <si>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</si>
  <si>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</si>
  <si>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</si>
  <si>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</si>
  <si>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</si>
  <si>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</si>
  <si>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</si>
  <si>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</si>
  <si>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</si>
  <si>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</si>
  <si>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</si>
  <si>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</si>
  <si>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</si>
  <si>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</si>
  <si>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</si>
  <si>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</si>
  <si>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</si>
  <si>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</si>
  <si>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</si>
  <si>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</si>
  <si>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</si>
  <si>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</si>
  <si>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</si>
  <si>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</si>
  <si>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</si>
  <si>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</si>
  <si>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</si>
  <si>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</si>
  <si>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</si>
  <si>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</si>
  <si>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</si>
  <si>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</si>
  <si>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</si>
  <si>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</si>
  <si>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</si>
  <si>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</si>
  <si>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</si>
  <si>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</si>
  <si>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</si>
  <si>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</si>
  <si>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</si>
  <si>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</si>
  <si>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</si>
  <si>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</si>
  <si>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</si>
  <si>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</si>
  <si>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</si>
  <si>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</si>
  <si>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</si>
  <si>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</si>
  <si>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</si>
  <si>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</si>
  <si>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</si>
  <si>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</si>
  <si>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</si>
  <si>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</si>
  <si>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</si>
  <si>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</si>
  <si>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</si>
  <si>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</si>
  <si>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</si>
  <si>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</si>
  <si>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</si>
  <si>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</si>
  <si>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</si>
  <si>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</si>
  <si>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</si>
  <si>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</si>
  <si>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</si>
  <si>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</si>
  <si>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</si>
  <si>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</si>
  <si>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</si>
  <si>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</si>
  <si>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</si>
  <si>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</si>
  <si>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</si>
  <si>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</si>
  <si>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</si>
  <si>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</si>
  <si>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</si>
  <si>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</si>
  <si>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</si>
  <si>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</si>
  <si>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</si>
  <si>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</si>
  <si>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</si>
  <si>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</si>
  <si>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</si>
  <si>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</si>
  <si>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</si>
  <si>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</si>
  <si>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</si>
  <si>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</si>
  <si>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</si>
  <si>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</si>
  <si>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</si>
  <si>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</si>
  <si>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</si>
  <si>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</si>
  <si>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</si>
  <si>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</si>
  <si>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</si>
  <si>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</si>
  <si>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</si>
  <si>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</si>
  <si>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</si>
  <si>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</si>
  <si>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</si>
  <si>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</si>
  <si>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</si>
  <si>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</si>
  <si>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</si>
  <si>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</si>
  <si>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</si>
  <si>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</si>
  <si>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</si>
  <si>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</si>
  <si>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</si>
  <si>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</si>
  <si>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</si>
  <si>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</si>
  <si>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</si>
  <si>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</si>
  <si>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</si>
  <si>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</si>
  <si>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</si>
  <si>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</si>
  <si>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</si>
  <si>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</si>
  <si>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</si>
  <si>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</si>
  <si>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</si>
  <si>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</si>
  <si>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</si>
  <si>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</si>
  <si>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</si>
  <si>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</si>
  <si>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</si>
  <si>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</si>
  <si>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</si>
  <si>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</si>
  <si>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</si>
  <si>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</si>
  <si>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</si>
  <si>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</si>
  <si>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</si>
  <si>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</si>
  <si>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</si>
  <si>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</si>
  <si>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</si>
  <si>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</si>
  <si>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</si>
  <si>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</si>
  <si>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</si>
  <si>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</si>
  <si>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</si>
  <si>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</si>
  <si>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</si>
  <si>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</si>
  <si>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</si>
  <si>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</si>
  <si>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</si>
  <si>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</si>
  <si>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</si>
  <si>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</si>
  <si>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</si>
  <si>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</si>
  <si>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</si>
  <si>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</si>
  <si>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</si>
  <si>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</si>
  <si>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</si>
  <si>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</si>
  <si>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</si>
  <si>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</si>
  <si>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</si>
  <si>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</si>
  <si>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</si>
  <si>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</si>
  <si>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</si>
  <si>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</si>
  <si>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</si>
  <si>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</si>
  <si>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</si>
  <si>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</si>
  <si>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</si>
  <si>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</si>
  <si>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</si>
  <si>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</si>
  <si>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</si>
  <si>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</si>
  <si>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</si>
  <si>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</si>
  <si>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</si>
  <si>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</si>
  <si>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</si>
  <si>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</si>
  <si>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</si>
  <si>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</si>
  <si>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</si>
  <si>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</si>
  <si>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</si>
  <si>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</si>
  <si>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</si>
  <si>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</si>
  <si>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</si>
  <si>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</si>
  <si>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</si>
  <si>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</si>
  <si>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</si>
  <si>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</si>
  <si>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</si>
  <si>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</si>
  <si>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</si>
  <si>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</si>
  <si>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</si>
  <si>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</si>
  <si>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</si>
  <si>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</si>
  <si>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</si>
  <si>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</si>
  <si>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</si>
  <si>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</si>
  <si>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</si>
  <si>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</si>
  <si>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</si>
  <si>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</si>
  <si>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</si>
  <si>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</si>
  <si>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</si>
  <si>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</si>
  <si>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</si>
  <si>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</si>
  <si>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</si>
  <si>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</si>
  <si>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</si>
  <si>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</si>
  <si>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</si>
  <si>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</si>
  <si>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</si>
  <si>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</si>
  <si>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</si>
  <si>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</si>
  <si>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</si>
  <si>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</si>
  <si>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</si>
  <si>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</si>
  <si>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</si>
  <si>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</si>
  <si>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</si>
  <si>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</si>
  <si>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</si>
  <si>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</si>
  <si>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</si>
  <si>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</si>
  <si>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</si>
  <si>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</si>
  <si>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</si>
  <si>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</si>
  <si>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</si>
  <si>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</si>
  <si>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</si>
  <si>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</si>
  <si>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</si>
  <si>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</si>
  <si>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</si>
  <si>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</si>
  <si>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</si>
  <si>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</si>
  <si>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</si>
  <si>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</si>
  <si>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</si>
  <si>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</si>
  <si>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</si>
  <si>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</si>
  <si>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</si>
  <si>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</si>
  <si>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</si>
  <si>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</si>
  <si>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</si>
  <si>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</si>
  <si>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</si>
  <si>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</si>
  <si>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</si>
  <si>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</si>
  <si>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</si>
  <si>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</si>
  <si>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</si>
  <si>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</si>
  <si>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</si>
  <si>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</si>
  <si>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</si>
  <si>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</si>
  <si>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</si>
  <si>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</si>
  <si>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</si>
  <si>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</si>
  <si>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</si>
  <si>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</si>
  <si>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</si>
  <si>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</si>
  <si>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</si>
  <si>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</si>
  <si>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</si>
  <si>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</si>
  <si>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</si>
  <si>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</si>
  <si>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</si>
  <si>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</si>
  <si>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</si>
  <si>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</si>
  <si>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</si>
  <si>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</si>
  <si>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</si>
  <si>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</si>
  <si>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</si>
  <si>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</si>
  <si>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</si>
  <si>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</si>
  <si>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</si>
  <si>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</si>
  <si>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</si>
  <si>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</si>
  <si>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</si>
  <si>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</si>
  <si>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</si>
  <si>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</si>
  <si>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</si>
  <si>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</si>
  <si>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</si>
  <si>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</si>
  <si>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</si>
  <si>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</si>
  <si>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</si>
  <si>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</si>
  <si>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</si>
  <si>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</si>
  <si>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</si>
  <si>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</si>
  <si>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</si>
  <si>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</si>
  <si>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</si>
  <si>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</si>
  <si>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</si>
  <si>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</si>
  <si>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</si>
  <si>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</si>
  <si>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</si>
  <si>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</si>
  <si>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</si>
  <si>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</si>
  <si>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</si>
  <si>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</si>
  <si>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</si>
  <si>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</si>
  <si>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</si>
  <si>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</si>
  <si>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</si>
  <si>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</si>
  <si>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</si>
  <si>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</si>
  <si>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</si>
  <si>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</si>
  <si>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</si>
  <si>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</si>
  <si>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</si>
  <si>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</si>
  <si>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</si>
  <si>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</si>
  <si>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</si>
  <si>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</si>
  <si>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</si>
  <si>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</si>
  <si>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</si>
  <si>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</si>
  <si>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</si>
  <si>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</si>
  <si>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</si>
  <si>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</si>
  <si>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</si>
  <si>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</si>
  <si>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</si>
  <si>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</si>
  <si>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</si>
  <si>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</si>
  <si>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</si>
  <si>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</si>
  <si>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</si>
  <si>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</si>
  <si>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</si>
  <si>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</si>
  <si>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</si>
  <si>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</si>
  <si>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</si>
  <si>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</si>
  <si>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</si>
  <si>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</si>
  <si>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</si>
  <si>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</si>
  <si>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</si>
  <si>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</si>
  <si>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</si>
  <si>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</si>
  <si>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</si>
  <si>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</si>
  <si>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</si>
  <si>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</si>
  <si>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</si>
  <si>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</si>
  <si>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</si>
  <si>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</si>
  <si>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</si>
  <si>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</si>
  <si>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</si>
  <si>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</si>
  <si>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</si>
  <si>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</si>
  <si>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</si>
  <si>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</si>
  <si>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</si>
  <si>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</si>
  <si>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</si>
  <si>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</si>
  <si>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</si>
  <si>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</si>
  <si>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</si>
  <si>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</si>
  <si>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</si>
  <si>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</si>
  <si>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</si>
  <si>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</si>
  <si>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</si>
  <si>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</si>
  <si>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</si>
  <si>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</si>
  <si>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</si>
  <si>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</si>
  <si>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</si>
  <si>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</si>
  <si>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</si>
  <si>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</si>
  <si>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</si>
  <si>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</si>
  <si>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</si>
  <si>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</si>
  <si>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</si>
  <si>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</si>
  <si>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</si>
  <si>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</si>
  <si>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</si>
  <si>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</si>
  <si>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</si>
  <si>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</si>
  <si>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</si>
  <si>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</si>
  <si>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</si>
  <si>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</si>
  <si>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</si>
  <si>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</si>
  <si>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</si>
  <si>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</si>
  <si>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</si>
  <si>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</si>
  <si>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</si>
  <si>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</si>
  <si>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</si>
  <si>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</si>
  <si>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</si>
  <si>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</si>
  <si>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</si>
  <si>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</si>
  <si>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</si>
  <si>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</si>
  <si>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</si>
  <si>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</si>
  <si>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</si>
  <si>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</si>
  <si>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</si>
  <si>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</si>
  <si>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</si>
  <si>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</si>
  <si>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</si>
  <si>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</si>
  <si>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</si>
  <si>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</si>
  <si>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</si>
  <si>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</si>
  <si>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</si>
  <si>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</si>
  <si>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</si>
  <si>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</si>
  <si>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</si>
  <si>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</si>
  <si>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</si>
  <si>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</si>
  <si>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</si>
  <si>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</si>
  <si>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</si>
  <si>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</si>
  <si>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</si>
  <si>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</si>
  <si>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</si>
  <si>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</si>
  <si>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</si>
  <si>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</si>
  <si>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</si>
  <si>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</si>
  <si>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</si>
  <si>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</si>
  <si>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</si>
  <si>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</si>
  <si>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</si>
  <si>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</si>
  <si>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</si>
  <si>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</si>
  <si>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</si>
  <si>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</si>
  <si>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</si>
  <si>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</si>
  <si>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</si>
  <si>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</si>
  <si>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</si>
  <si>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</si>
  <si>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</si>
  <si>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</si>
  <si>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</si>
  <si>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</si>
  <si>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</si>
  <si>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</si>
  <si>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</si>
  <si>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</si>
  <si>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</si>
  <si>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</si>
  <si>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</si>
  <si>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</si>
  <si>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</si>
  <si>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</si>
  <si>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</si>
  <si>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</si>
  <si>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</si>
  <si>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</si>
  <si>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</si>
  <si>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</si>
  <si>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</si>
  <si>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</si>
  <si>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</si>
  <si>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</si>
  <si>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</si>
  <si>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</si>
  <si>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</si>
  <si>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</si>
  <si>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</si>
  <si>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</si>
  <si>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</si>
  <si>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</si>
  <si>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</si>
  <si>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</si>
  <si>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</si>
  <si>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</si>
  <si>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</si>
  <si>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</si>
  <si>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</si>
  <si>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</si>
  <si>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</si>
  <si>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</si>
  <si>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</si>
  <si>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</si>
  <si>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</si>
  <si>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</si>
  <si>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</si>
  <si>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</si>
  <si>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</si>
  <si>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</si>
  <si>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</si>
  <si>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</si>
  <si>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</si>
  <si>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</si>
  <si>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</si>
  <si>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</si>
  <si>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</si>
  <si>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</si>
  <si>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</si>
  <si>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</si>
  <si>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</si>
  <si>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</si>
  <si>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</si>
  <si>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</si>
  <si>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</si>
  <si>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</si>
  <si>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</si>
  <si>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</si>
  <si>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</si>
  <si>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</si>
  <si>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</si>
  <si>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</si>
  <si>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</si>
  <si>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</si>
  <si>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</si>
  <si>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</si>
  <si>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</si>
  <si>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</si>
  <si>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</si>
  <si>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</si>
  <si>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</si>
  <si>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</si>
  <si>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</si>
  <si>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</si>
  <si>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</si>
  <si>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</si>
  <si>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</si>
  <si>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</si>
  <si>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</si>
  <si>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</si>
  <si>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</si>
  <si>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</si>
  <si>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</si>
  <si>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</si>
  <si>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</si>
  <si>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</si>
  <si>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</si>
  <si>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</si>
  <si>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</si>
  <si>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</si>
  <si>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</si>
  <si>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</si>
  <si>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</si>
  <si>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</si>
  <si>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</si>
  <si>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</si>
  <si>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</si>
  <si>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</si>
  <si>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</si>
  <si>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</si>
  <si>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</si>
  <si>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</si>
  <si>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</si>
  <si>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</si>
  <si>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</si>
  <si>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</si>
  <si>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</si>
  <si>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</si>
  <si>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</si>
  <si>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</si>
  <si>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</si>
  <si>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</si>
  <si>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</si>
  <si>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</si>
  <si>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</si>
  <si>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</si>
  <si>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</si>
  <si>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</si>
  <si>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</si>
  <si>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</si>
  <si>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</si>
  <si>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</si>
  <si>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</si>
  <si>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</si>
  <si>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</si>
  <si>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</si>
  <si>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</si>
  <si>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</si>
  <si>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</si>
  <si>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</si>
  <si>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</si>
  <si>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</si>
  <si>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</si>
  <si>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</si>
  <si>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</si>
  <si>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</si>
  <si>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</si>
  <si>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</si>
  <si>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</si>
  <si>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</si>
  <si>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</si>
  <si>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</si>
  <si>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</si>
  <si>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</si>
  <si>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</si>
  <si>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</si>
  <si>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</si>
  <si>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</si>
  <si>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</si>
  <si>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</si>
  <si>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</si>
  <si>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</si>
  <si>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</si>
  <si>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</si>
  <si>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</si>
  <si>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</si>
  <si>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</si>
  <si>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</si>
  <si>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</si>
  <si>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</si>
  <si>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</si>
  <si>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</si>
  <si>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</si>
  <si>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</si>
  <si>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</si>
  <si>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</si>
  <si>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</si>
  <si>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</si>
  <si>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</si>
  <si>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</si>
  <si>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</si>
  <si>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</si>
  <si>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</si>
  <si>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</si>
  <si>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</si>
  <si>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</si>
  <si>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</si>
  <si>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</si>
  <si>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</si>
  <si>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</si>
  <si>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</si>
  <si>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</si>
  <si>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</si>
  <si>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</si>
  <si>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</si>
  <si>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</si>
  <si>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</si>
  <si>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</si>
  <si>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</si>
  <si>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</si>
  <si>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</si>
  <si>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</si>
  <si>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</si>
  <si>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</si>
  <si>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</si>
  <si>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</si>
  <si>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</si>
  <si>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</si>
  <si>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</si>
  <si>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</si>
  <si>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</si>
  <si>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</si>
  <si>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</si>
  <si>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</si>
  <si>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</si>
  <si>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</si>
  <si>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</si>
  <si>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</si>
  <si>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</si>
  <si>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</si>
  <si>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</si>
  <si>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</si>
  <si>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</si>
  <si>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</si>
  <si>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</si>
  <si>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</si>
  <si>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</si>
  <si>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</si>
  <si>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</si>
  <si>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</si>
  <si>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</si>
  <si>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</si>
  <si>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</si>
  <si>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</si>
  <si>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</si>
  <si>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</si>
  <si>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</si>
  <si>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</si>
  <si>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</si>
  <si>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</si>
  <si>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</si>
  <si>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</si>
  <si>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</si>
  <si>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</si>
  <si>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</si>
  <si>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</si>
  <si>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</si>
  <si>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</si>
  <si>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</si>
  <si>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</si>
  <si>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</si>
  <si>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</si>
  <si>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</si>
  <si>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</si>
  <si>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</si>
  <si>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</si>
  <si>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</si>
  <si>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</si>
  <si>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</si>
  <si>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</si>
  <si>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</si>
  <si>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</si>
  <si>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</si>
  <si>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</si>
  <si>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</si>
  <si>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</si>
  <si>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</si>
  <si>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</si>
  <si>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</si>
  <si>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</si>
  <si>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</si>
  <si>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</si>
  <si>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</si>
  <si>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</si>
  <si>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</si>
  <si>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</si>
  <si>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</si>
  <si>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</si>
  <si>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</si>
  <si>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</si>
  <si>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</si>
  <si>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</si>
  <si>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</si>
  <si>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</si>
  <si>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</si>
  <si>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</si>
  <si>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</si>
  <si>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</si>
  <si>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</si>
  <si>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</si>
  <si>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</si>
  <si>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</si>
  <si>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</si>
  <si>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</si>
  <si>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</si>
  <si>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</si>
  <si>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</si>
  <si>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</si>
  <si>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</si>
  <si>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</si>
  <si>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</si>
  <si>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</si>
  <si>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</si>
  <si>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</si>
  <si>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</si>
  <si>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</si>
  <si>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</si>
  <si>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</si>
  <si>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</si>
  <si>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</si>
  <si>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</si>
  <si>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</si>
  <si>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</si>
  <si>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</si>
  <si>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</si>
  <si>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</si>
  <si>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</si>
  <si>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</si>
  <si>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</si>
  <si>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</si>
  <si>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</si>
  <si>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</si>
  <si>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</si>
  <si>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</si>
  <si>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</si>
  <si>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</si>
  <si>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</si>
  <si>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</si>
  <si>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</si>
  <si>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</si>
  <si>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</si>
  <si>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</si>
  <si>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</si>
  <si>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</si>
  <si>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</si>
  <si>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</si>
  <si>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</si>
  <si>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</si>
  <si>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</si>
  <si>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</si>
  <si>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</si>
  <si>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</si>
  <si>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</si>
  <si>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</si>
  <si>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</si>
  <si>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</si>
  <si>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</si>
  <si>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</si>
  <si>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</si>
  <si>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</si>
  <si>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</si>
  <si>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</si>
  <si>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</si>
  <si>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</si>
  <si>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</si>
  <si>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</si>
  <si>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</si>
  <si>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</si>
  <si>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</si>
  <si>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</si>
  <si>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</si>
  <si>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</si>
  <si>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</si>
  <si>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</si>
  <si>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</si>
  <si>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</si>
  <si>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</si>
  <si>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</si>
  <si>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</si>
  <si>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</si>
  <si>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</si>
  <si>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</si>
  <si>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</si>
  <si>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</si>
  <si>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</si>
  <si>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</si>
  <si>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</si>
  <si>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</si>
  <si>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</si>
  <si>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</si>
  <si>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</si>
  <si>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</si>
  <si>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</si>
  <si>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</si>
  <si>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</si>
  <si>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</si>
  <si>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</si>
  <si>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</si>
  <si>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</si>
  <si>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</si>
  <si>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</si>
  <si>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</si>
  <si>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</si>
  <si>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</si>
  <si>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</si>
  <si>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</si>
  <si>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</si>
  <si>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</si>
  <si>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</si>
  <si>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</si>
  <si>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</si>
  <si>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</si>
  <si>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</si>
  <si>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</si>
  <si>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</si>
  <si>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</si>
  <si>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</si>
  <si>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</si>
  <si>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</si>
  <si>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</si>
  <si>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</si>
  <si>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</si>
  <si>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</si>
  <si>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</si>
  <si>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</si>
  <si>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</si>
  <si>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</si>
  <si>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</si>
  <si>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</si>
  <si>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</si>
  <si>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</si>
  <si>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</si>
  <si>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</si>
  <si>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</si>
  <si>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</si>
  <si>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</si>
  <si>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</si>
  <si>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</si>
  <si>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</si>
  <si>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</si>
  <si>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</si>
  <si>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</si>
  <si>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</si>
  <si>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</si>
  <si>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</si>
  <si>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</si>
  <si>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</si>
  <si>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</si>
  <si>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</si>
  <si>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</si>
  <si>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</si>
  <si>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</si>
  <si>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</si>
  <si>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</si>
  <si>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</si>
  <si>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</si>
  <si>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</si>
  <si>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</si>
  <si>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</si>
  <si>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</si>
  <si>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</si>
  <si>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</si>
  <si>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</si>
  <si>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</si>
  <si>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</si>
  <si>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</si>
  <si>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</si>
  <si>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</si>
  <si>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</si>
  <si>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</si>
  <si>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</si>
  <si>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</si>
  <si>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</si>
  <si>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</si>
  <si>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</si>
  <si>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</si>
  <si>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</si>
  <si>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</si>
  <si>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</si>
  <si>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</si>
  <si>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</si>
  <si>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</si>
  <si>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</si>
  <si>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</si>
  <si>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</si>
  <si>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</si>
  <si>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</si>
  <si>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</si>
  <si>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</si>
  <si>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</si>
  <si>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</si>
  <si>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</si>
  <si>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</si>
  <si>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</si>
  <si>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</si>
  <si>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</si>
  <si>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</si>
  <si>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</si>
  <si>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</si>
  <si>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</si>
  <si>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</si>
  <si>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</si>
  <si>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</si>
  <si>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</si>
  <si>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</si>
  <si>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</si>
  <si>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</si>
  <si>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</si>
  <si>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</si>
  <si>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</si>
  <si>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</si>
  <si>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</si>
  <si>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</si>
  <si>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</si>
  <si>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</si>
  <si>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</si>
  <si>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</si>
  <si>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</si>
  <si>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</si>
  <si>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</si>
  <si>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</si>
  <si>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</si>
  <si>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</si>
  <si>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</si>
  <si>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</si>
  <si>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</si>
  <si>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</si>
  <si>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</si>
  <si>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</si>
  <si>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</si>
  <si>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</si>
  <si>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</si>
  <si>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</si>
  <si>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</si>
  <si>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</si>
  <si>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</si>
  <si>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</si>
  <si>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</si>
  <si>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</si>
  <si>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</si>
  <si>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</si>
  <si>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</si>
  <si>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</si>
  <si>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</si>
  <si>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</si>
  <si>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</si>
  <si>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</si>
  <si>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</si>
  <si>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</si>
  <si>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</si>
  <si>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</si>
  <si>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</si>
  <si>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</si>
  <si>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</si>
  <si>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</si>
  <si>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</si>
  <si>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</si>
  <si>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</si>
  <si>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</si>
  <si>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</si>
  <si>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</si>
  <si>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</si>
  <si>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</si>
  <si>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</si>
  <si>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</si>
  <si>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</si>
  <si>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</si>
  <si>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</si>
  <si>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</si>
  <si>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</si>
  <si>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</si>
  <si>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</si>
  <si>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</si>
  <si>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</si>
  <si>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</si>
  <si>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</si>
  <si>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</si>
  <si>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</si>
  <si>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</si>
  <si>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</si>
  <si>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</si>
  <si>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</si>
  <si>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</si>
  <si>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</si>
  <si>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</si>
  <si>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</si>
  <si>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</si>
  <si>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</si>
  <si>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</si>
  <si>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</si>
  <si>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</si>
  <si>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</si>
  <si>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</si>
  <si>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</si>
  <si>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</si>
  <si>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</si>
  <si>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</si>
  <si>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</si>
  <si>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</si>
  <si>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</si>
  <si>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</si>
  <si>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</si>
  <si>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</si>
  <si>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</si>
  <si>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</si>
  <si>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</si>
  <si>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</si>
  <si>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</si>
  <si>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</si>
  <si>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</si>
  <si>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</si>
  <si>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</si>
  <si>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</si>
  <si>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</si>
  <si>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</si>
  <si>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</si>
  <si>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</si>
  <si>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</si>
  <si>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</si>
  <si>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</si>
  <si>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</si>
  <si>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</si>
  <si>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</si>
  <si>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</si>
  <si>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</si>
  <si>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</si>
  <si>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</si>
  <si>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</si>
  <si>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</si>
  <si>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</si>
  <si>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</si>
  <si>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</si>
  <si>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</si>
  <si>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</si>
  <si>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</si>
  <si>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</si>
  <si>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</si>
  <si>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</si>
  <si>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</si>
  <si>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</si>
  <si>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</si>
  <si>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</si>
  <si>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</si>
  <si>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</si>
  <si>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</si>
  <si>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</si>
  <si>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</si>
  <si>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</si>
  <si>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</si>
  <si>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</si>
  <si>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</si>
  <si>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</si>
  <si>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</si>
  <si>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</si>
  <si>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</si>
  <si>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</si>
  <si>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</si>
  <si>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</si>
  <si>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</si>
  <si>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</si>
  <si>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</si>
  <si>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</si>
  <si>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</si>
  <si>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</si>
  <si>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</si>
  <si>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</si>
  <si>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</si>
  <si>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</si>
  <si>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</si>
  <si>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</si>
  <si>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</si>
  <si>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</si>
  <si>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</si>
  <si>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</si>
  <si>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</si>
  <si>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</si>
  <si>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</si>
  <si>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</si>
  <si>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</si>
  <si>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</si>
  <si>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</si>
  <si>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</si>
  <si>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</si>
  <si>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</si>
  <si>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</si>
  <si>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</si>
  <si>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</si>
  <si>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</si>
  <si>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</si>
  <si>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</si>
  <si>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</si>
  <si>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</si>
  <si>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</si>
  <si>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</si>
  <si>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</si>
  <si>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</si>
  <si>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</si>
  <si>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</si>
  <si>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</si>
  <si>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</si>
  <si>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</si>
  <si>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</si>
  <si>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</si>
  <si>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</si>
  <si>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</si>
  <si>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</si>
  <si>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</si>
  <si>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</si>
  <si>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</si>
  <si>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</si>
  <si>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</si>
  <si>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</si>
  <si>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</si>
  <si>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</si>
  <si>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</si>
  <si>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</si>
  <si>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</si>
  <si>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</si>
  <si>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</si>
  <si>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</si>
  <si>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</si>
  <si>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</si>
  <si>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</si>
  <si>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</si>
  <si>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</si>
  <si>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</si>
  <si>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</si>
  <si>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</si>
  <si>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</si>
  <si>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</si>
  <si>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</si>
  <si>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</si>
  <si>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</si>
  <si>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</si>
  <si>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</si>
  <si>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</si>
  <si>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</si>
  <si>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</si>
  <si>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</si>
  <si>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</si>
  <si>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</si>
  <si>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</si>
  <si>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</si>
  <si>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</si>
  <si>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</si>
  <si>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</si>
  <si>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</si>
  <si>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</si>
  <si>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</si>
  <si>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</si>
  <si>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</si>
  <si>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</si>
  <si>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</si>
  <si>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</si>
  <si>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</si>
  <si>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</si>
  <si>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</si>
  <si>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</si>
  <si>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</si>
  <si>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</si>
  <si>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</si>
  <si>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</si>
  <si>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</si>
  <si>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</si>
  <si>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</si>
  <si>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</si>
  <si>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</si>
  <si>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</si>
  <si>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</si>
  <si>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</si>
  <si>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</si>
  <si>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</si>
  <si>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</si>
  <si>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</si>
  <si>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</si>
  <si>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</si>
  <si>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</si>
  <si>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</si>
  <si>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</si>
  <si>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</si>
  <si>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</si>
  <si>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</si>
  <si>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</si>
  <si>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</si>
  <si>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</si>
  <si>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</si>
  <si>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</si>
  <si>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</si>
  <si>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</si>
  <si>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</si>
  <si>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</si>
  <si>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</si>
  <si>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</si>
  <si>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</si>
  <si>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</si>
  <si>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</si>
  <si>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</si>
  <si>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</si>
  <si>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</si>
  <si>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</si>
  <si>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</si>
  <si>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</si>
  <si>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</si>
  <si>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</si>
  <si>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</si>
  <si>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</si>
  <si>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</si>
  <si>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</si>
  <si>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</si>
  <si>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</si>
  <si>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</si>
  <si>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</si>
  <si>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</si>
  <si>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</si>
  <si>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</si>
  <si>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</si>
  <si>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</si>
  <si>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</si>
  <si>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</si>
  <si>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</si>
  <si>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</si>
  <si>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</si>
  <si>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</si>
  <si>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</si>
  <si>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</si>
  <si>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</si>
  <si>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</si>
  <si>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</si>
  <si>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</si>
  <si>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</si>
  <si>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</si>
  <si>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</si>
  <si>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</si>
  <si>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</si>
  <si>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</si>
  <si>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</si>
  <si>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</si>
  <si>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</si>
  <si>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</si>
  <si>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</si>
  <si>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</si>
  <si>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</si>
  <si>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</si>
  <si>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</si>
  <si>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</si>
  <si>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</si>
  <si>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</si>
  <si>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</si>
  <si>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</si>
  <si>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</si>
  <si>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</si>
  <si>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</si>
  <si>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</si>
  <si>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</si>
  <si>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</si>
  <si>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</si>
  <si>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</si>
  <si>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</si>
  <si>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</si>
  <si>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</si>
  <si>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</si>
  <si>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</si>
  <si>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</si>
  <si>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</si>
  <si>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</si>
  <si>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</si>
  <si>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</si>
  <si>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</si>
  <si>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</si>
  <si>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</si>
  <si>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</si>
  <si>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</si>
  <si>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</si>
  <si>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</si>
  <si>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</si>
  <si>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</si>
  <si>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</si>
  <si>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</si>
  <si>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</si>
  <si>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</si>
  <si>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</si>
  <si>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</si>
  <si>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</si>
  <si>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</si>
  <si>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</si>
  <si>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</si>
  <si>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</si>
  <si>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</si>
  <si>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</si>
  <si>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</si>
  <si>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</si>
  <si>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</si>
  <si>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</si>
  <si>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</si>
  <si>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</si>
  <si>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</si>
  <si>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</si>
  <si>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</si>
  <si>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</si>
  <si>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</si>
  <si>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</si>
  <si>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</si>
  <si>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</si>
  <si>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</si>
  <si>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</si>
  <si>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</si>
  <si>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</si>
  <si>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</si>
  <si>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</si>
  <si>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</si>
  <si>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</si>
  <si>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</si>
  <si>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</si>
  <si>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</si>
  <si>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</si>
  <si>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</si>
  <si>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</si>
  <si>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</si>
  <si>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</si>
  <si>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</si>
  <si>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</si>
  <si>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</si>
  <si>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</si>
  <si>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</si>
  <si>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</si>
  <si>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</si>
  <si>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</si>
  <si>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</si>
  <si>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</si>
  <si>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</si>
  <si>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</si>
  <si>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</si>
  <si>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</si>
  <si>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</si>
  <si>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</si>
  <si>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</si>
  <si>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</si>
  <si>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</si>
  <si>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</si>
  <si>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</si>
  <si>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</si>
  <si>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</si>
  <si>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</si>
  <si>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</si>
  <si>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</si>
  <si>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</si>
  <si>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</si>
  <si>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</si>
  <si>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</si>
  <si>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</si>
  <si>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</si>
  <si>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</si>
  <si>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</si>
  <si>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</si>
  <si>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</si>
  <si>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</si>
  <si>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</si>
  <si>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</si>
  <si>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</si>
  <si>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</si>
  <si>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</si>
  <si>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</si>
  <si>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</si>
  <si>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</si>
  <si>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</si>
  <si>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</si>
  <si>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</si>
  <si>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</si>
  <si>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</si>
  <si>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</si>
  <si>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</si>
  <si>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</si>
  <si>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</si>
  <si>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</si>
  <si>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</si>
  <si>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</si>
  <si>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</si>
  <si>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</si>
  <si>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</si>
  <si>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</si>
  <si>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</si>
  <si>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</si>
  <si>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</si>
  <si>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</si>
  <si>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</si>
  <si>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</si>
  <si>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</si>
  <si>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</si>
  <si>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</si>
  <si>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</si>
  <si>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</si>
  <si>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</si>
  <si>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</si>
  <si>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</si>
  <si>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</si>
  <si>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</si>
  <si>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</si>
  <si>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</si>
  <si>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</si>
  <si>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</si>
  <si>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</si>
  <si>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</si>
  <si>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</si>
  <si>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</si>
  <si>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</si>
  <si>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</si>
  <si>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</si>
  <si>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</si>
  <si>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</si>
  <si>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</si>
  <si>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</si>
  <si>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</si>
  <si>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</si>
  <si>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</si>
  <si>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</si>
  <si>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</si>
  <si>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</si>
  <si>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</si>
  <si>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</si>
  <si>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</si>
  <si>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</si>
  <si>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</si>
  <si>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</si>
  <si>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</si>
  <si>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</si>
  <si>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</si>
  <si>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</si>
  <si>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</si>
  <si>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</si>
  <si>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</si>
  <si>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</si>
  <si>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</si>
  <si>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</si>
  <si>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</si>
  <si>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</si>
  <si>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</si>
  <si>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</si>
  <si>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</si>
  <si>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</si>
  <si>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</si>
  <si>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</si>
  <si>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</si>
  <si>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</si>
  <si>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</si>
  <si>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</si>
  <si>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</si>
  <si>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</si>
  <si>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</si>
  <si>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</si>
  <si>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</si>
  <si>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</si>
  <si>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</si>
  <si>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</si>
  <si>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</si>
  <si>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</si>
  <si>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</si>
  <si>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</si>
  <si>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</si>
  <si>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</si>
  <si>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</si>
  <si>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</si>
  <si>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</si>
  <si>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</si>
  <si>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</si>
  <si>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</si>
  <si>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</si>
  <si>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</si>
  <si>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</si>
  <si>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</si>
  <si>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</si>
  <si>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</si>
  <si>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</si>
  <si>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</si>
  <si>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</si>
  <si>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</si>
  <si>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</si>
  <si>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</si>
  <si>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</si>
  <si>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</si>
  <si>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</si>
  <si>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</si>
  <si>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</si>
  <si>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</si>
  <si>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</si>
  <si>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</si>
  <si>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</si>
  <si>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</si>
  <si>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</si>
  <si>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</si>
  <si>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</si>
  <si>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</si>
  <si>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</si>
  <si>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</si>
  <si>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</si>
  <si>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</si>
  <si>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</si>
  <si>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</si>
  <si>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</si>
  <si>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</si>
  <si>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</si>
  <si>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</si>
  <si>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</si>
  <si>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</si>
  <si>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</si>
  <si>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</si>
  <si>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</si>
  <si>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</si>
  <si>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</si>
  <si>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</si>
  <si>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</si>
  <si>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</si>
  <si>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</si>
  <si>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</si>
  <si>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</si>
  <si>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</si>
  <si>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</si>
  <si>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</si>
  <si>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</si>
  <si>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</si>
  <si>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</si>
  <si>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</si>
  <si>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</si>
  <si>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</si>
  <si>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</si>
  <si>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</si>
  <si>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</si>
  <si>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</si>
  <si>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</si>
  <si>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</si>
  <si>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</si>
  <si>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</si>
  <si>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</si>
  <si>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</si>
  <si>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</si>
  <si>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</si>
  <si>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</si>
  <si>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</si>
  <si>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</si>
  <si>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</si>
  <si>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</si>
  <si>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</si>
  <si>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</si>
  <si>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</si>
  <si>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</si>
  <si>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</si>
  <si>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</si>
  <si>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</si>
  <si>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</si>
  <si>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</si>
  <si>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</si>
  <si>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</si>
  <si>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</si>
  <si>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</si>
  <si>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</si>
  <si>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</si>
  <si>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</si>
  <si>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</si>
  <si>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</si>
  <si>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</si>
  <si>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</si>
  <si>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</si>
  <si>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</si>
  <si>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</si>
  <si>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</si>
  <si>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</si>
  <si>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</si>
  <si>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</si>
  <si>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</si>
  <si>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</si>
  <si>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</si>
  <si>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</si>
  <si>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</si>
  <si>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</si>
  <si>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</si>
  <si>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</si>
  <si>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</si>
  <si>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</si>
  <si>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</si>
  <si>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</si>
  <si>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</si>
  <si>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</si>
  <si>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</si>
  <si>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</si>
  <si>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</si>
  <si>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</si>
  <si>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</si>
  <si>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</si>
  <si>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</si>
  <si>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</si>
  <si>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</si>
  <si>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</si>
  <si>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</si>
  <si>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</si>
  <si>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</si>
  <si>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</si>
  <si>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</si>
  <si>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</si>
  <si>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</si>
  <si>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</si>
  <si>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</si>
  <si>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</si>
  <si>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</si>
  <si>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</si>
  <si>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</si>
  <si>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</si>
  <si>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</si>
  <si>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</si>
  <si>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</si>
  <si>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</si>
  <si>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</si>
  <si>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</si>
  <si>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</si>
  <si>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</si>
  <si>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</si>
  <si>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</si>
  <si>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</si>
  <si>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</si>
  <si>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</si>
  <si>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</si>
  <si>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</si>
  <si>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</si>
  <si>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</si>
  <si>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</si>
  <si>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</si>
  <si>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</si>
  <si>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</si>
  <si>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</si>
  <si>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</si>
  <si>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</si>
  <si>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</si>
  <si>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</si>
  <si>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</si>
  <si>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</si>
  <si>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</si>
  <si>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</si>
  <si>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</si>
  <si>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</si>
  <si>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</si>
  <si>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</si>
  <si>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</si>
  <si>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</si>
  <si>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</si>
  <si>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</si>
  <si>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</si>
  <si>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</si>
  <si>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</si>
  <si>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</si>
  <si>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</si>
  <si>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</si>
  <si>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</si>
  <si>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</si>
  <si>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</si>
  <si>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</si>
  <si>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</si>
  <si>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</si>
  <si>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</si>
  <si>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</si>
  <si>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</si>
  <si>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</si>
  <si>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</si>
  <si>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</si>
  <si>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</si>
  <si>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</si>
  <si>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</si>
  <si>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</si>
  <si>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</si>
  <si>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</si>
  <si>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</si>
  <si>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</si>
  <si>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</si>
  <si>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</si>
  <si>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</si>
  <si>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</si>
  <si>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</si>
  <si>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</si>
  <si>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</si>
  <si>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</si>
  <si>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</si>
  <si>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</si>
  <si>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</si>
  <si>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</si>
  <si>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</si>
  <si>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</si>
  <si>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</si>
  <si>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</si>
  <si>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</si>
  <si>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</si>
  <si>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</si>
  <si>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</si>
  <si>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</si>
  <si>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</si>
  <si>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</si>
  <si>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</si>
  <si>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</si>
  <si>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</si>
  <si>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</si>
  <si>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</si>
  <si>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</si>
  <si>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</si>
  <si>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</si>
  <si>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</si>
  <si>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</si>
  <si>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</si>
  <si>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</si>
  <si>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</si>
  <si>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</si>
  <si>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</si>
  <si>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</si>
  <si>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</si>
  <si>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</si>
  <si>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</si>
  <si>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</si>
  <si>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</si>
  <si>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</si>
  <si>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</si>
  <si>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</si>
  <si>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</si>
  <si>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</si>
  <si>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</si>
  <si>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</si>
  <si>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</si>
  <si>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</si>
  <si>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</si>
  <si>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</si>
  <si>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</si>
  <si>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</si>
  <si>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</si>
  <si>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</si>
  <si>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</si>
  <si>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</si>
  <si>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</si>
  <si>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</si>
  <si>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</si>
  <si>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</si>
  <si>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</si>
  <si>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</si>
  <si>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</si>
  <si>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</si>
  <si>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</si>
  <si>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</si>
  <si>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</si>
  <si>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</si>
  <si>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</si>
  <si>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</si>
  <si>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</si>
  <si>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</si>
  <si>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</si>
  <si>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</si>
  <si>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</si>
  <si>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</si>
  <si>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</si>
  <si>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</si>
  <si>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</si>
  <si>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</si>
  <si>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</si>
  <si>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</si>
  <si>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</si>
  <si>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</si>
  <si>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</si>
  <si>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</si>
  <si>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</si>
  <si>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</si>
  <si>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</si>
  <si>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</si>
  <si>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</si>
  <si>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</si>
  <si>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</si>
  <si>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</si>
  <si>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</si>
  <si>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</si>
  <si>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</si>
  <si>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</si>
  <si>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</si>
  <si>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</si>
  <si>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</si>
  <si>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</si>
  <si>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</si>
  <si>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</si>
  <si>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</si>
  <si>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</si>
  <si>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</si>
  <si>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</si>
  <si>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</si>
  <si>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</si>
  <si>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</si>
  <si>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</si>
  <si>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</si>
  <si>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</si>
  <si>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</si>
  <si>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</si>
  <si>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</si>
  <si>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</si>
  <si>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</si>
  <si>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</si>
  <si>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</si>
  <si>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</si>
  <si>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</si>
  <si>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</si>
  <si>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</si>
  <si>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</si>
  <si>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</si>
  <si>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</si>
  <si>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</si>
  <si>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</si>
  <si>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</si>
  <si>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</si>
  <si>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</si>
  <si>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</si>
  <si>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</si>
  <si>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</si>
  <si>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</si>
  <si>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</si>
  <si>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</si>
  <si>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</si>
  <si>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</si>
  <si>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</si>
  <si>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</si>
  <si>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</si>
  <si>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</si>
  <si>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</si>
  <si>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</si>
  <si>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</si>
  <si>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</si>
  <si>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</si>
  <si>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</si>
  <si>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</si>
  <si>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</si>
  <si>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</si>
  <si>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</si>
  <si>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</si>
  <si>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</si>
  <si>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</si>
  <si>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</si>
  <si>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</si>
  <si>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</si>
  <si>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</si>
  <si>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</si>
  <si>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</si>
  <si>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</si>
  <si>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</si>
  <si>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</si>
  <si>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</si>
  <si>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</si>
  <si>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</si>
  <si>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</si>
  <si>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</si>
  <si>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</si>
  <si>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</si>
  <si>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</si>
  <si>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</si>
  <si>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</si>
  <si>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</si>
  <si>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</si>
  <si>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</si>
  <si>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</si>
  <si>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</si>
  <si>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</si>
  <si>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</si>
  <si>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</si>
  <si>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</si>
  <si>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</si>
  <si>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</si>
  <si>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</si>
  <si>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</si>
  <si>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</si>
  <si>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</si>
  <si>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</si>
  <si>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</si>
  <si>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</si>
  <si>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</si>
  <si>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</si>
  <si>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</si>
  <si>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</si>
  <si>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</si>
  <si>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</si>
  <si>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</si>
  <si>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</si>
  <si>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</si>
  <si>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</si>
  <si>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</si>
  <si>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</si>
  <si>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</si>
  <si>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</si>
  <si>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</si>
  <si>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</si>
  <si>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</si>
  <si>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</si>
  <si>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</si>
  <si>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</si>
  <si>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</si>
  <si>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</si>
  <si>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</si>
  <si>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</si>
  <si>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</si>
  <si>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</si>
  <si>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</si>
  <si>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</si>
  <si>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</si>
  <si>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</si>
  <si>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</si>
  <si>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</si>
  <si>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</si>
  <si>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</si>
  <si>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</si>
  <si>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</si>
  <si>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</si>
  <si>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</si>
  <si>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</si>
  <si>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</si>
  <si>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</si>
  <si>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</si>
  <si>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</si>
  <si>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</si>
  <si>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</si>
  <si>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</si>
  <si>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</si>
  <si>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</si>
  <si>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</si>
  <si>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</si>
  <si>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</si>
  <si>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</si>
  <si>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</si>
  <si>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</si>
  <si>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</si>
  <si>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</si>
  <si>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</si>
  <si>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</si>
  <si>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</si>
  <si>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</si>
  <si>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</si>
  <si>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</si>
  <si>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</si>
  <si>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</si>
  <si>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</si>
  <si>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</si>
  <si>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</si>
  <si>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</si>
  <si>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</si>
  <si>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</si>
  <si>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</si>
  <si>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</si>
  <si>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</si>
  <si>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</si>
  <si>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</si>
  <si>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</si>
  <si>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</si>
  <si>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</si>
  <si>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</si>
  <si>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</si>
  <si>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</si>
  <si>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</si>
  <si>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</si>
  <si>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</si>
  <si>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</si>
  <si>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</si>
  <si>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</si>
  <si>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</si>
  <si>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</si>
  <si>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</si>
  <si>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</si>
  <si>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</si>
  <si>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</si>
  <si>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</si>
  <si>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</si>
  <si>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</si>
  <si>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</si>
  <si>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</si>
  <si>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</si>
  <si>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</si>
  <si>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</si>
  <si>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</si>
  <si>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</si>
  <si>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</si>
  <si>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</si>
  <si>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</si>
  <si>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</si>
  <si>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</si>
  <si>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</si>
  <si>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</si>
  <si>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</si>
  <si>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</si>
  <si>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</si>
  <si>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</si>
  <si>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</si>
  <si>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</si>
  <si>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</si>
  <si>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</si>
  <si>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</si>
  <si>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</si>
  <si>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</si>
  <si>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</si>
  <si>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</si>
  <si>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</si>
  <si>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</si>
  <si>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</si>
  <si>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</si>
  <si>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</si>
  <si>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</si>
  <si>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</si>
  <si>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</si>
  <si>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</si>
  <si>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</si>
  <si>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</si>
  <si>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</si>
  <si>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</si>
  <si>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</si>
  <si>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</si>
  <si>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</si>
  <si>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</si>
  <si>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</si>
  <si>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</si>
  <si>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</si>
  <si>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</si>
  <si>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</si>
  <si>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</si>
  <si>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</si>
  <si>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</si>
  <si>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</si>
  <si>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</si>
  <si>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</si>
  <si>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</si>
  <si>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</si>
  <si>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</si>
  <si>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</si>
  <si>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</si>
  <si>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</si>
  <si>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</si>
  <si>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</si>
  <si>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</si>
  <si>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</si>
  <si>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</si>
  <si>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</si>
  <si>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</si>
  <si>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</si>
  <si>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</si>
  <si>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</si>
  <si>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</si>
  <si>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</si>
  <si>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</si>
  <si>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</si>
  <si>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</si>
  <si>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</si>
  <si>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</si>
  <si>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</si>
  <si>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</si>
  <si>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</si>
  <si>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</si>
  <si>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</si>
  <si>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</si>
  <si>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</si>
  <si>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</si>
  <si>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</si>
  <si>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</si>
  <si>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</si>
  <si>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</si>
  <si>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</si>
  <si>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</si>
  <si>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</si>
  <si>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</si>
  <si>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</si>
  <si>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</si>
  <si>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</si>
  <si>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</si>
  <si>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</si>
  <si>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</si>
  <si>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</si>
  <si>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</si>
  <si>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</si>
  <si>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</si>
  <si>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</si>
  <si>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</si>
  <si>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</si>
  <si>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</si>
  <si>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</si>
  <si>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</si>
  <si>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</si>
  <si>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</si>
  <si>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</si>
  <si>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</si>
  <si>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</si>
  <si>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</si>
  <si>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</si>
  <si>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</si>
  <si>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</si>
  <si>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</si>
  <si>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</si>
  <si>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</si>
  <si>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</si>
  <si>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</si>
  <si>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</si>
  <si>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</si>
  <si>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</si>
  <si>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</si>
  <si>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</si>
  <si>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</si>
  <si>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</si>
  <si>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</si>
  <si>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</si>
  <si>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</si>
  <si>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</si>
  <si>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</si>
  <si>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</si>
  <si>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</si>
  <si>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</si>
  <si>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</si>
  <si>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</si>
  <si>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</si>
  <si>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</si>
  <si>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</si>
  <si>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</si>
  <si>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</si>
  <si>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</si>
  <si>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</si>
  <si>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</si>
  <si>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</si>
  <si>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</si>
  <si>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</si>
  <si>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</si>
  <si>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</si>
  <si>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</si>
  <si>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</si>
  <si>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</si>
  <si>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</si>
  <si>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</si>
  <si>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</si>
  <si>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</si>
  <si>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</si>
  <si>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</si>
  <si>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</si>
  <si>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</si>
  <si>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</si>
  <si>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</si>
  <si>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</si>
  <si>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</si>
  <si>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</si>
  <si>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</si>
  <si>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</si>
  <si>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</si>
  <si>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</si>
  <si>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</si>
  <si>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</si>
  <si>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</si>
  <si>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</si>
  <si>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</si>
  <si>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</si>
  <si>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</si>
  <si>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</si>
  <si>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</si>
  <si>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</si>
  <si>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</si>
  <si>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</si>
  <si>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</si>
  <si>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</si>
  <si>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</si>
  <si>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</si>
  <si>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</si>
  <si>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</si>
  <si>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</si>
  <si>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</si>
  <si>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</si>
  <si>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</si>
  <si>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</si>
  <si>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</si>
  <si>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</si>
  <si>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</si>
  <si>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</si>
  <si>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</si>
  <si>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</si>
  <si>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</si>
  <si>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</si>
  <si>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</si>
  <si>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</si>
  <si>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</si>
  <si>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</si>
  <si>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</si>
  <si>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</si>
  <si>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</si>
  <si>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</si>
  <si>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</si>
  <si>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</si>
  <si>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</si>
  <si>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</si>
  <si>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</si>
  <si>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</si>
  <si>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</si>
  <si>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</si>
  <si>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</si>
  <si>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</si>
  <si>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</si>
  <si>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</si>
  <si>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</si>
  <si>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</si>
  <si>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</si>
  <si>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</si>
  <si>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</si>
  <si>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</si>
  <si>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</si>
  <si>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</si>
  <si>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</si>
  <si>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</si>
  <si>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</si>
  <si>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</si>
  <si>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</si>
  <si>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</si>
  <si>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</si>
  <si>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</si>
  <si>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</si>
  <si>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</si>
  <si>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</si>
  <si>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</si>
  <si>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</si>
  <si>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</si>
  <si>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</si>
  <si>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</si>
  <si>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</si>
  <si>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</si>
  <si>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</si>
  <si>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</si>
  <si>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</si>
  <si>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</si>
  <si>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</si>
  <si>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</si>
  <si>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</si>
  <si>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</si>
  <si>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</si>
  <si>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</si>
  <si>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</si>
  <si>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</si>
  <si>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</si>
  <si>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</si>
  <si>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</si>
  <si>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</si>
  <si>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</si>
  <si>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</si>
  <si>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</si>
  <si>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</si>
  <si>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</si>
  <si>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</si>
  <si>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</si>
  <si>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</si>
  <si>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</si>
  <si>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</si>
  <si>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</si>
  <si>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</si>
  <si>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</si>
  <si>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</si>
  <si>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</si>
  <si>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</si>
  <si>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</si>
  <si>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</si>
  <si>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</si>
  <si>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</si>
  <si>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</si>
  <si>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</si>
  <si>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</si>
  <si>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</si>
  <si>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</si>
  <si>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</si>
  <si>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</si>
  <si>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</si>
  <si>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</si>
  <si>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</si>
  <si>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</si>
  <si>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</si>
  <si>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</si>
  <si>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</si>
  <si>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</si>
  <si>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</si>
  <si>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</si>
  <si>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</si>
  <si>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</si>
  <si>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</si>
  <si>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</si>
  <si>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</si>
  <si>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</si>
  <si>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</si>
  <si>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</si>
  <si>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</si>
  <si>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</si>
  <si>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</si>
  <si>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</si>
  <si>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</si>
  <si>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</si>
  <si>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</si>
  <si>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</si>
  <si>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</si>
  <si>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</si>
  <si>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</si>
  <si>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</si>
  <si>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</si>
  <si>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</si>
  <si>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</si>
  <si>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</si>
  <si>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</si>
  <si>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</si>
  <si>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</si>
  <si>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</si>
  <si>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</si>
  <si>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</si>
  <si>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</si>
  <si>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</si>
  <si>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</si>
  <si>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</si>
  <si>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</si>
  <si>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</si>
  <si>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</si>
  <si>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</si>
  <si>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</si>
  <si>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</si>
  <si>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</si>
  <si>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</si>
  <si>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</si>
  <si>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</si>
  <si>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</si>
  <si>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</si>
  <si>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</si>
  <si>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</si>
  <si>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</si>
  <si>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</si>
  <si>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</si>
  <si>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</si>
  <si>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</si>
  <si>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</si>
  <si>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</si>
  <si>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</si>
  <si>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</si>
  <si>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</si>
  <si>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</si>
  <si>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</si>
  <si>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</si>
  <si>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</si>
  <si>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</si>
  <si>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</si>
  <si>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</si>
  <si>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</si>
  <si>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</si>
  <si>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</si>
  <si>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</si>
  <si>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</si>
  <si>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</si>
  <si>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</si>
  <si>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</si>
  <si>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</si>
  <si>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</si>
  <si>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</si>
  <si>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</si>
  <si>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</si>
  <si>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</si>
  <si>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</si>
  <si>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</si>
  <si>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</si>
  <si>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</si>
  <si>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</si>
  <si>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</si>
  <si>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</si>
  <si>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</si>
  <si>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</si>
  <si>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</si>
  <si>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</si>
  <si>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</si>
  <si>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</si>
  <si>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</si>
  <si>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</si>
  <si>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</si>
  <si>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</si>
  <si>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</si>
  <si>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</si>
  <si>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</si>
  <si>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</si>
  <si>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</si>
  <si>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</si>
  <si>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</si>
  <si>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</si>
  <si>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</si>
  <si>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</si>
  <si>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</si>
  <si>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</si>
  <si>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</si>
  <si>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</si>
  <si>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</si>
  <si>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</si>
  <si>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</si>
  <si>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</si>
  <si>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</si>
  <si>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</si>
  <si>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</si>
  <si>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</si>
  <si>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</si>
  <si>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</si>
  <si>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</si>
  <si>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</si>
  <si>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</si>
  <si>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</si>
  <si>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</si>
  <si>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</si>
  <si>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</si>
  <si>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</si>
  <si>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</si>
  <si>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</si>
  <si>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</si>
  <si>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</si>
  <si>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</si>
  <si>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</si>
  <si>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</si>
  <si>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</si>
  <si>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</si>
  <si>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</si>
  <si>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</si>
  <si>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</si>
  <si>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</si>
  <si>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</si>
  <si>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</si>
  <si>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</si>
  <si>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</si>
  <si>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</si>
  <si>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</si>
  <si>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</si>
  <si>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</si>
  <si>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</si>
  <si>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</si>
  <si>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</si>
  <si>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</si>
  <si>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</si>
  <si>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</si>
  <si>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</si>
  <si>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</si>
  <si>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</si>
  <si>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</si>
  <si>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</si>
  <si>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</si>
  <si>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</si>
  <si>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</si>
  <si>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</si>
  <si>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</si>
  <si>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</si>
  <si>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</si>
  <si>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</si>
  <si>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</si>
  <si>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</si>
  <si>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</si>
  <si>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</si>
  <si>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</si>
  <si>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</si>
  <si>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</si>
  <si>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</si>
  <si>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</si>
  <si>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</si>
  <si>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</si>
  <si>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</si>
  <si>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</si>
  <si>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</si>
  <si>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</si>
  <si>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</si>
  <si>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</si>
  <si>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</si>
  <si>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</si>
  <si>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</si>
  <si>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</si>
  <si>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</si>
  <si>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</si>
  <si>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</si>
  <si>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</si>
  <si>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</si>
  <si>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</si>
  <si>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</si>
  <si>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</si>
  <si>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</si>
  <si>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</si>
  <si>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</si>
  <si>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</si>
  <si>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</si>
  <si>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</si>
  <si>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</si>
  <si>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</si>
  <si>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</si>
  <si>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</si>
  <si>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</si>
  <si>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</si>
  <si>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</si>
  <si>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</si>
  <si>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</si>
  <si>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</si>
  <si>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</si>
  <si>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</si>
  <si>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</si>
  <si>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</si>
  <si>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</si>
  <si>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</si>
  <si>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</si>
  <si>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</si>
  <si>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</si>
  <si>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</si>
  <si>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</si>
  <si>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</si>
  <si>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</si>
  <si>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</si>
  <si>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</si>
  <si>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</si>
  <si>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</si>
  <si>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</si>
  <si>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</si>
  <si>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</si>
  <si>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</si>
  <si>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</si>
  <si>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</si>
  <si>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</si>
  <si>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</si>
  <si>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</si>
  <si>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</si>
  <si>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</si>
  <si>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</si>
  <si>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</si>
  <si>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</si>
  <si>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</si>
  <si>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</si>
  <si>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</si>
  <si>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</si>
  <si>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</si>
  <si>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</si>
  <si>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</si>
  <si>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</si>
  <si>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</si>
  <si>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</si>
  <si>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</si>
  <si>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</si>
  <si>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</si>
  <si>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</si>
  <si>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</si>
  <si>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</si>
  <si>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</si>
  <si>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</si>
  <si>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</si>
  <si>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</si>
  <si>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</si>
  <si>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</si>
  <si>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</si>
  <si>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</si>
  <si>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</si>
  <si>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</si>
  <si>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</si>
  <si>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</si>
  <si>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</si>
  <si>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</si>
  <si>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</si>
  <si>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</si>
  <si>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</si>
  <si>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</si>
  <si>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</si>
  <si>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</si>
  <si>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</si>
  <si>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</si>
  <si>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</si>
  <si>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</si>
  <si>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</si>
  <si>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</si>
  <si>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</si>
  <si>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</si>
  <si>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</si>
  <si>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</si>
  <si>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</si>
  <si>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</si>
  <si>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</si>
  <si>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</si>
  <si>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</si>
  <si>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</si>
  <si>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</si>
  <si>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</si>
  <si>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</si>
  <si>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</si>
  <si>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</si>
  <si>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</si>
  <si>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</si>
  <si>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</si>
  <si>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</si>
  <si>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</si>
  <si>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</si>
  <si>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</si>
  <si>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</si>
  <si>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</si>
  <si>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</si>
  <si>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</si>
  <si>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</si>
  <si>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</si>
  <si>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</si>
  <si>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</si>
  <si>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</si>
  <si>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</si>
  <si>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</si>
  <si>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</si>
  <si>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</si>
  <si>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</si>
  <si>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</si>
  <si>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</si>
  <si>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</si>
  <si>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</si>
  <si>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</si>
  <si>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</si>
  <si>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</si>
  <si>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</si>
  <si>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</si>
  <si>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</si>
  <si>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</si>
  <si>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</si>
  <si>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</si>
  <si>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</si>
  <si>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</si>
  <si>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</si>
  <si>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</si>
  <si>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</si>
  <si>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</si>
  <si>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</si>
  <si>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</si>
  <si>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</si>
  <si>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</si>
  <si>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</si>
  <si>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</si>
  <si>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</si>
  <si>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</si>
  <si>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</si>
  <si>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</si>
  <si>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</si>
  <si>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</si>
  <si>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</si>
  <si>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</si>
  <si>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</si>
  <si>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</si>
  <si>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</si>
  <si>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</si>
  <si>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</si>
  <si>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</si>
  <si>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</si>
  <si>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</si>
  <si>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</si>
  <si>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</si>
  <si>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</si>
  <si>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</si>
  <si>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</si>
  <si>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</si>
  <si>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</si>
  <si>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</si>
  <si>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</si>
  <si>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</si>
  <si>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</si>
  <si>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</si>
  <si>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</si>
  <si>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</si>
  <si>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</si>
  <si>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</si>
  <si>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</si>
  <si>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</si>
  <si>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</si>
  <si>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</si>
  <si>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</si>
  <si>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</si>
  <si>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</si>
  <si>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</si>
  <si>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</si>
  <si>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</si>
  <si>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</si>
  <si>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</si>
  <si>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</si>
  <si>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</si>
  <si>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</si>
  <si>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</si>
  <si>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</si>
  <si>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</si>
  <si>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</si>
  <si>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</si>
  <si>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</si>
  <si>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</si>
  <si>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</si>
  <si>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</si>
  <si>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</si>
  <si>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</si>
  <si>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</si>
  <si>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</si>
  <si>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</si>
  <si>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</si>
  <si>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</si>
  <si>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</si>
  <si>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</si>
  <si>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</si>
  <si>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</si>
  <si>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</si>
  <si>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</si>
  <si>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</si>
  <si>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</si>
  <si>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</si>
  <si>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</si>
  <si>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</si>
  <si>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</si>
  <si>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</si>
  <si>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</si>
  <si>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</si>
  <si>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</si>
  <si>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</si>
  <si>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</si>
  <si>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</si>
  <si>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</si>
  <si>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</si>
  <si>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</si>
  <si>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</si>
  <si>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</si>
  <si>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</si>
  <si>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</si>
  <si>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</si>
  <si>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</si>
  <si>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</si>
  <si>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</si>
  <si>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</si>
  <si>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</si>
  <si>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</si>
  <si>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</si>
  <si>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</si>
  <si>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</si>
  <si>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</si>
  <si>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</si>
  <si>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</si>
  <si>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</si>
  <si>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</si>
  <si>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</si>
  <si>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</si>
  <si>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</si>
  <si>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</si>
  <si>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</si>
  <si>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</si>
  <si>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</si>
  <si>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</si>
  <si>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</si>
  <si>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</si>
  <si>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</si>
  <si>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</si>
  <si>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</si>
  <si>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</si>
  <si>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</si>
  <si>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</si>
  <si>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</si>
  <si>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</si>
  <si>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</si>
  <si>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</si>
  <si>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</si>
  <si>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</si>
  <si>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</si>
  <si>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</si>
  <si>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</si>
  <si>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</si>
  <si>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</si>
  <si>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</si>
  <si>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</si>
  <si>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</si>
  <si>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</si>
  <si>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</si>
  <si>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</si>
  <si>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</si>
  <si>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</si>
  <si>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</si>
  <si>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</si>
  <si>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</si>
  <si>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</si>
  <si>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</si>
  <si>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</si>
  <si>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</si>
  <si>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</si>
  <si>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</si>
  <si>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</si>
  <si>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</si>
  <si>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</si>
  <si>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</si>
  <si>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</si>
  <si>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</si>
  <si>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</si>
  <si>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</si>
  <si>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</si>
  <si>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</si>
  <si>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</si>
  <si>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</si>
  <si>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</si>
  <si>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</si>
  <si>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</si>
  <si>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</si>
  <si>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</si>
  <si>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</si>
  <si>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</si>
  <si>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</si>
  <si>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</si>
  <si>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</si>
  <si>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</si>
  <si>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</si>
  <si>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</si>
  <si>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</si>
  <si>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</si>
  <si>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</si>
  <si>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</si>
  <si>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</si>
  <si>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</si>
  <si>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</si>
  <si>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</si>
  <si>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</si>
  <si>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</si>
  <si>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</si>
  <si>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</si>
  <si>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</si>
  <si>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</si>
  <si>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</si>
  <si>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</si>
  <si>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</si>
  <si>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</si>
  <si>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</si>
  <si>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</si>
  <si>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</si>
  <si>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</si>
  <si>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</si>
  <si>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</si>
  <si>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</si>
  <si>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</si>
  <si>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</si>
  <si>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</si>
  <si>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</si>
  <si>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</si>
  <si>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</si>
  <si>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</si>
  <si>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</si>
  <si>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</si>
  <si>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</si>
  <si>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</si>
  <si>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</si>
  <si>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</si>
  <si>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</si>
  <si>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</si>
  <si>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</si>
  <si>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</si>
  <si>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</si>
  <si>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</si>
  <si>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</si>
  <si>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</si>
  <si>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</si>
  <si>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</si>
  <si>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</si>
  <si>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</si>
  <si>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</si>
  <si>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</si>
  <si>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</si>
  <si>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</si>
  <si>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</si>
  <si>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</si>
  <si>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</si>
  <si>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</si>
  <si>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</si>
  <si>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</si>
  <si>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</si>
  <si>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</si>
  <si>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</si>
  <si>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</si>
  <si>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</si>
  <si>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</si>
  <si>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</si>
  <si>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</si>
  <si>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</si>
  <si>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</si>
  <si>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</si>
  <si>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</si>
  <si>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</si>
  <si>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</si>
  <si>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</si>
  <si>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</si>
  <si>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</si>
  <si>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</si>
  <si>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</si>
  <si>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</si>
  <si>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</si>
  <si>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</si>
  <si>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</si>
  <si>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</si>
  <si>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</si>
  <si>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</si>
  <si>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</si>
  <si>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</si>
  <si>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</si>
  <si>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</si>
  <si>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</si>
  <si>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</si>
  <si>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</si>
  <si>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</si>
  <si>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</si>
  <si>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</si>
  <si>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</si>
  <si>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</si>
  <si>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</si>
  <si>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</si>
  <si>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</si>
  <si>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</si>
  <si>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</si>
  <si>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</si>
  <si>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</si>
  <si>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</si>
  <si>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</si>
  <si>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</si>
  <si>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</si>
  <si>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</si>
  <si>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</si>
  <si>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</si>
  <si>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</si>
  <si>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</si>
  <si>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</si>
  <si>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</si>
  <si>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</si>
  <si>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</si>
  <si>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</si>
  <si>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</si>
  <si>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</si>
  <si>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</si>
  <si>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</si>
  <si>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</si>
  <si>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</si>
  <si>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</si>
  <si>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</si>
  <si>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</si>
  <si>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</si>
  <si>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</si>
  <si>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</si>
  <si>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</si>
  <si>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</si>
  <si>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</si>
  <si>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</si>
  <si>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</si>
  <si>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</si>
  <si>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</si>
  <si>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</si>
  <si>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</si>
  <si>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</si>
  <si>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</si>
  <si>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</si>
  <si>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</si>
  <si>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</si>
  <si>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</si>
  <si>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</si>
  <si>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</si>
  <si>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</si>
  <si>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</si>
  <si>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</si>
  <si>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</si>
  <si>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</si>
  <si>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</si>
  <si>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</si>
  <si>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</si>
  <si>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</si>
  <si>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</si>
  <si>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</si>
  <si>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</si>
  <si>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</si>
  <si>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</si>
  <si>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</si>
  <si>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</si>
  <si>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</si>
  <si>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</si>
  <si>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</si>
  <si>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</si>
  <si>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</si>
  <si>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</si>
  <si>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</si>
  <si>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</si>
  <si>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</si>
  <si>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</si>
  <si>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</si>
  <si>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</si>
  <si>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</si>
  <si>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</si>
  <si>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</si>
  <si>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</si>
  <si>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</si>
  <si>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</si>
  <si>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</si>
  <si>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</si>
  <si>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</si>
  <si>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</si>
  <si>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</si>
  <si>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</si>
  <si>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</si>
  <si>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</si>
  <si>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</si>
  <si>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</si>
  <si>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</si>
  <si>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</si>
  <si>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</si>
  <si>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</si>
  <si>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</si>
  <si>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</si>
  <si>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</si>
  <si>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</si>
  <si>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</si>
  <si>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</si>
  <si>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</si>
  <si>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</si>
  <si>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</si>
  <si>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</si>
  <si>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</si>
  <si>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</si>
  <si>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</si>
  <si>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</si>
  <si>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</si>
  <si>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</si>
  <si>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</si>
  <si>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</si>
  <si>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</si>
  <si>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</si>
  <si>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</si>
  <si>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</si>
  <si>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</si>
  <si>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</si>
  <si>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</si>
  <si>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</si>
  <si>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</si>
  <si>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</si>
  <si>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</si>
  <si>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</si>
  <si>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</si>
  <si>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</si>
  <si>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</si>
  <si>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</si>
  <si>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</si>
  <si>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</si>
  <si>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</si>
  <si>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</si>
  <si>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</si>
  <si>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</si>
  <si>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</si>
  <si>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</si>
  <si>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</si>
  <si>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</si>
  <si>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</si>
  <si>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</si>
  <si>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</si>
  <si>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</si>
  <si>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</si>
  <si>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</si>
  <si>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</si>
  <si>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</si>
  <si>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</si>
  <si>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</si>
  <si>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</si>
  <si>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</si>
  <si>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</si>
  <si>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</si>
  <si>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</si>
  <si>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</si>
  <si>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</si>
  <si>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</si>
  <si>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</si>
  <si>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</si>
  <si>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</si>
  <si>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</si>
  <si>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</si>
  <si>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</si>
  <si>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</si>
  <si>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</si>
  <si>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</si>
  <si>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</si>
  <si>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</si>
  <si>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</si>
  <si>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</si>
  <si>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</si>
  <si>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</si>
  <si>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</si>
  <si>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</si>
  <si>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</si>
  <si>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</si>
  <si>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</si>
  <si>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</si>
  <si>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</si>
  <si>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</si>
  <si>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</si>
  <si>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</si>
  <si>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</si>
  <si>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</si>
  <si>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</si>
  <si>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</si>
  <si>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</si>
  <si>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</si>
  <si>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</si>
  <si>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</si>
  <si>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</si>
  <si>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</si>
  <si>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</si>
  <si>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</si>
  <si>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</si>
  <si>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</si>
  <si>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</si>
  <si>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</si>
  <si>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</si>
  <si>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</si>
  <si>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</si>
  <si>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</si>
  <si>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</si>
  <si>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</si>
  <si>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</si>
  <si>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</si>
  <si>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</si>
  <si>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</si>
  <si>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</si>
  <si>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</si>
  <si>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</si>
  <si>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</si>
  <si>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</si>
  <si>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</si>
  <si>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</si>
  <si>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</si>
  <si>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</si>
  <si>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</si>
  <si>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</si>
  <si>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</si>
  <si>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</si>
  <si>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</si>
  <si>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</si>
  <si>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</si>
  <si>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</si>
  <si>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</si>
  <si>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</si>
  <si>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</si>
  <si>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</si>
  <si>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</si>
  <si>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</si>
  <si>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</si>
  <si>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</si>
  <si>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</si>
  <si>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</si>
  <si>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</si>
  <si>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</si>
  <si>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</si>
  <si>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</si>
  <si>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</si>
  <si>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</si>
  <si>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</si>
  <si>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</si>
  <si>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</si>
  <si>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</si>
  <si>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</si>
  <si>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</si>
  <si>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</si>
  <si>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</si>
  <si>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</si>
  <si>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</si>
  <si>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</si>
  <si>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</si>
  <si>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</si>
  <si>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</si>
  <si>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</si>
  <si>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</si>
  <si>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</si>
  <si>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</si>
  <si>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</si>
  <si>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</si>
  <si>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</si>
  <si>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</si>
  <si>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</si>
  <si>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</si>
  <si>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</si>
  <si>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</si>
  <si>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</si>
  <si>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</si>
  <si>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</si>
  <si>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</si>
  <si>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</si>
  <si>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</si>
  <si>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</si>
  <si>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</si>
  <si>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</si>
  <si>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</si>
  <si>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</si>
  <si>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</si>
  <si>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</si>
  <si>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</si>
  <si>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</si>
  <si>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</si>
  <si>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</si>
  <si>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</si>
  <si>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</si>
  <si>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</si>
  <si>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</si>
  <si>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</si>
  <si>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</si>
  <si>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</si>
  <si>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</si>
  <si>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</si>
  <si>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</si>
  <si>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</si>
  <si>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</si>
  <si>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</si>
  <si>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</si>
  <si>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</si>
  <si>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</si>
  <si>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</si>
  <si>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</si>
  <si>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</si>
  <si>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</si>
  <si>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</si>
  <si>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</si>
  <si>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</si>
  <si>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</si>
  <si>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</si>
  <si>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</si>
  <si>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</si>
  <si>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</si>
  <si>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</si>
  <si>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</si>
  <si>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</si>
  <si>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</si>
  <si>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</si>
  <si>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</si>
  <si>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</si>
  <si>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</si>
  <si>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</si>
  <si>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</si>
  <si>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</si>
  <si>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</si>
  <si>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</si>
  <si>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</si>
  <si>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</si>
  <si>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</si>
  <si>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</si>
  <si>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</si>
  <si>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</si>
  <si>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</si>
  <si>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</si>
  <si>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</si>
  <si>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</si>
  <si>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</si>
  <si>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</si>
  <si>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</si>
  <si>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</si>
  <si>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</si>
  <si>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</si>
  <si>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</si>
  <si>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</si>
  <si>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</si>
  <si>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</si>
  <si>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</si>
  <si>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</si>
  <si>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</si>
  <si>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</si>
  <si>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</si>
  <si>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</si>
  <si>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</si>
  <si>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</si>
  <si>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</si>
  <si>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</si>
  <si>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</si>
  <si>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</si>
  <si>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</si>
  <si>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</si>
  <si>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</si>
  <si>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</si>
  <si>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</si>
  <si>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</si>
  <si>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</si>
  <si>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</si>
  <si>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</si>
  <si>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</si>
  <si>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</si>
  <si>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</si>
  <si>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</si>
  <si>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</si>
  <si>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</si>
  <si>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</si>
  <si>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</si>
  <si>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</si>
  <si>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</si>
  <si>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</si>
  <si>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</si>
  <si>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</si>
  <si>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</si>
  <si>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</si>
  <si>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</si>
  <si>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</si>
  <si>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</si>
  <si>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</si>
  <si>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</si>
  <si>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</si>
  <si>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</si>
  <si>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</si>
  <si>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</si>
  <si>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</si>
  <si>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</si>
  <si>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</si>
  <si>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</si>
  <si>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</si>
  <si>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</si>
  <si>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</si>
  <si>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</si>
  <si>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</si>
  <si>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</si>
  <si>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</si>
  <si>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</si>
  <si>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</si>
  <si>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</si>
  <si>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</si>
  <si>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</si>
  <si>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</si>
  <si>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</si>
  <si>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</si>
  <si>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</si>
  <si>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</si>
  <si>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</si>
  <si>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</si>
  <si>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</si>
  <si>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</si>
  <si>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</si>
  <si>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</si>
  <si>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</si>
  <si>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</si>
  <si>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</si>
  <si>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</si>
  <si>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</si>
  <si>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</si>
  <si>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</si>
  <si>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</si>
  <si>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</si>
  <si>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</si>
  <si>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</si>
  <si>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</si>
  <si>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</si>
  <si>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</si>
  <si>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</si>
  <si>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</si>
  <si>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</si>
  <si>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</si>
  <si>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</si>
  <si>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</si>
  <si>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</si>
  <si>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</si>
  <si>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</si>
  <si>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</si>
  <si>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</si>
  <si>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</si>
  <si>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</si>
  <si>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</si>
  <si>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</si>
  <si>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</si>
  <si>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</si>
  <si>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</si>
  <si>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</si>
  <si>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</si>
  <si>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</si>
  <si>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</si>
  <si>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</si>
  <si>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</si>
  <si>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</si>
  <si>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</si>
  <si>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</si>
  <si>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</si>
  <si>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</si>
  <si>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</si>
  <si>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</si>
  <si>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</si>
  <si>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</si>
  <si>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</si>
  <si>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</si>
  <si>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</si>
  <si>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</si>
  <si>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</si>
  <si>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</si>
  <si>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</si>
  <si>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</si>
  <si>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</si>
  <si>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</si>
  <si>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</si>
  <si>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</si>
  <si>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</si>
  <si>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</si>
  <si>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</si>
  <si>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</si>
  <si>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</si>
  <si>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</si>
  <si>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</si>
  <si>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</si>
  <si>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</si>
  <si>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</si>
  <si>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</si>
  <si>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</si>
  <si>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</si>
  <si>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</si>
  <si>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</si>
  <si>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</si>
  <si>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</si>
  <si>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</si>
  <si>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</si>
  <si>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</si>
  <si>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</si>
  <si>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</si>
  <si>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</si>
  <si>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</si>
  <si>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</si>
  <si>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</si>
  <si>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</si>
  <si>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</si>
  <si>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</si>
  <si>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</si>
  <si>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</si>
  <si>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</si>
  <si>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</si>
  <si>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</si>
  <si>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</si>
  <si>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</si>
  <si>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</si>
  <si>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</si>
  <si>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</si>
  <si>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</si>
  <si>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</si>
  <si>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</si>
  <si>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</si>
  <si>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</si>
  <si>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</si>
  <si>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</si>
  <si>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</si>
  <si>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</si>
  <si>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</si>
  <si>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</si>
  <si>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</si>
  <si>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</si>
  <si>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</si>
  <si>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</si>
  <si>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</si>
  <si>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</si>
  <si>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</si>
  <si>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</si>
  <si>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</si>
  <si>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</si>
  <si>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</si>
  <si>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</si>
  <si>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</si>
  <si>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</si>
  <si>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</si>
  <si>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</si>
  <si>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</si>
  <si>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</si>
  <si>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</si>
  <si>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</si>
  <si>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</si>
  <si>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</si>
  <si>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</si>
  <si>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</si>
  <si>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</si>
  <si>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</si>
  <si>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</si>
  <si>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</si>
  <si>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</si>
  <si>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</si>
  <si>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</si>
  <si>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</si>
  <si>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</si>
  <si>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</si>
  <si>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</si>
  <si>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</si>
  <si>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</si>
  <si>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</si>
  <si>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</si>
  <si>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</si>
  <si>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</si>
  <si>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</si>
  <si>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</si>
  <si>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</si>
  <si>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</si>
  <si>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</si>
  <si>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</si>
  <si>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</si>
  <si>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</si>
  <si>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</si>
  <si>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</si>
  <si>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</si>
  <si>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</si>
  <si>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</si>
  <si>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</si>
  <si>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</si>
  <si>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</si>
  <si>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</si>
  <si>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</si>
  <si>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</si>
  <si>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</si>
  <si>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</si>
  <si>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</si>
  <si>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</si>
  <si>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</si>
  <si>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</si>
  <si>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</si>
  <si>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</si>
  <si>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</si>
  <si>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</si>
  <si>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</si>
  <si>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</si>
  <si>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</si>
  <si>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</si>
  <si>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</si>
  <si>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</si>
  <si>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</si>
  <si>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</si>
  <si>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</si>
  <si>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</si>
  <si>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</si>
  <si>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</si>
  <si>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</si>
  <si>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</si>
  <si>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</si>
  <si>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</si>
  <si>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</si>
  <si>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</si>
  <si>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</si>
  <si>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</si>
  <si>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</si>
  <si>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</si>
  <si>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</si>
  <si>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</si>
  <si>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</si>
  <si>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</si>
  <si>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</si>
  <si>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</si>
  <si>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</si>
  <si>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</si>
  <si>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</si>
  <si>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</si>
  <si>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</si>
  <si>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</si>
  <si>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</si>
  <si>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</si>
  <si>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</si>
  <si>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</si>
  <si>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</si>
  <si>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</si>
  <si>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</si>
  <si>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</si>
  <si>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</si>
  <si>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</si>
  <si>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</si>
  <si>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</si>
  <si>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</si>
  <si>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</si>
  <si>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</si>
  <si>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</si>
  <si>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</si>
  <si>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</si>
  <si>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</si>
  <si>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</si>
  <si>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</si>
  <si>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</si>
  <si>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</si>
  <si>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</si>
  <si>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</si>
  <si>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</si>
  <si>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</si>
  <si>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</si>
  <si>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</si>
  <si>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</si>
  <si>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</si>
  <si>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</si>
  <si>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</si>
  <si>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</si>
  <si>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</si>
  <si>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</si>
  <si>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</si>
  <si>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</si>
  <si>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</si>
  <si>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</si>
  <si>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</si>
  <si>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</si>
  <si>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</si>
  <si>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</si>
  <si>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</si>
  <si>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</si>
  <si>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</si>
  <si>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</si>
  <si>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</si>
  <si>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</si>
  <si>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</si>
  <si>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</si>
  <si>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</si>
  <si>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</si>
  <si>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</si>
  <si>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</si>
  <si>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</si>
  <si>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</si>
  <si>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</si>
  <si>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</si>
  <si>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</si>
  <si>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</si>
  <si>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</si>
  <si>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</si>
  <si>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</si>
  <si>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</si>
  <si>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</si>
  <si>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</si>
  <si>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</si>
  <si>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</si>
  <si>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</si>
  <si>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</si>
  <si>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</si>
  <si>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</si>
  <si>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</si>
  <si>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</si>
  <si>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</si>
  <si>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</si>
  <si>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</si>
  <si>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</si>
  <si>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</si>
  <si>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</si>
  <si>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</si>
  <si>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</si>
  <si>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</si>
  <si>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</si>
  <si>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</si>
  <si>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</si>
  <si>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</si>
  <si>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</si>
  <si>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</si>
  <si>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</si>
  <si>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</si>
  <si>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</si>
  <si>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</si>
  <si>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</si>
  <si>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</si>
  <si>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</si>
  <si>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</si>
  <si>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</si>
  <si>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</si>
  <si>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</si>
  <si>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</si>
  <si>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</si>
  <si>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</si>
  <si>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</si>
  <si>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</si>
  <si>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</si>
  <si>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</si>
  <si>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</si>
  <si>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</si>
  <si>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</si>
  <si>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</si>
  <si>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</si>
  <si>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</si>
  <si>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</si>
  <si>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</si>
  <si>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</si>
  <si>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</si>
  <si>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</si>
  <si>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</si>
  <si>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</si>
  <si>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</si>
  <si>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</si>
  <si>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</si>
  <si>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</si>
  <si>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</si>
  <si>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</si>
  <si>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</si>
  <si>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</si>
  <si>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</si>
  <si>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</si>
  <si>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</si>
  <si>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</si>
  <si>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</si>
  <si>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</si>
  <si>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</si>
  <si>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</si>
  <si>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</si>
  <si>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</si>
  <si>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</si>
  <si>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</si>
  <si>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</si>
  <si>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</si>
  <si>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</si>
  <si>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</si>
  <si>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</si>
  <si>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</si>
  <si>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</si>
  <si>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</si>
  <si>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</si>
  <si>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</si>
  <si>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</si>
  <si>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</si>
  <si>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</si>
  <si>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</si>
  <si>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</si>
  <si>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</si>
  <si>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</si>
  <si>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</si>
  <si>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</si>
  <si>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</si>
  <si>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</si>
  <si>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</si>
  <si>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</si>
  <si>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</si>
  <si>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</si>
  <si>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</si>
  <si>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</si>
  <si>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</si>
  <si>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</si>
  <si>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</si>
  <si>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</si>
  <si>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</si>
  <si>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</si>
  <si>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</si>
  <si>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</si>
  <si>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</si>
  <si>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</si>
  <si>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</si>
  <si>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</si>
  <si>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</si>
  <si>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</si>
  <si>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</si>
  <si>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</si>
  <si>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</si>
  <si>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</si>
  <si>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</si>
  <si>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</si>
  <si>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</si>
  <si>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</si>
  <si>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</si>
  <si>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</si>
  <si>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</si>
  <si>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</si>
  <si>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</si>
  <si>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</si>
  <si>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</si>
  <si>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</si>
  <si>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</si>
  <si>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</si>
  <si>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</si>
  <si>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</si>
  <si>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</si>
  <si>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</si>
  <si>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</si>
  <si>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</si>
  <si>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</si>
  <si>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</si>
  <si>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</si>
  <si>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</si>
  <si>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</si>
  <si>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</si>
  <si>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</si>
  <si>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</si>
  <si>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</si>
  <si>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</si>
  <si>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</si>
  <si>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</si>
  <si>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</si>
  <si>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</si>
  <si>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</si>
  <si>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</si>
  <si>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</si>
  <si>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</si>
  <si>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</si>
  <si>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</si>
  <si>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</si>
  <si>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</si>
  <si>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</si>
  <si>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</si>
  <si>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</si>
  <si>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</si>
  <si>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</si>
  <si>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</si>
  <si>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</si>
  <si>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</si>
  <si>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</si>
  <si>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</si>
  <si>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</si>
  <si>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</si>
  <si>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</si>
  <si>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</si>
  <si>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</si>
  <si>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</si>
  <si>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</si>
  <si>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</si>
  <si>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</si>
  <si>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</si>
  <si>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</si>
  <si>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</si>
  <si>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</si>
  <si>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</si>
  <si>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</si>
  <si>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</si>
  <si>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</si>
  <si>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</si>
  <si>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</si>
  <si>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</si>
  <si>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</si>
  <si>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</si>
  <si>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</si>
  <si>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</si>
  <si>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</si>
  <si>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</si>
  <si>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</si>
  <si>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</si>
  <si>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</si>
  <si>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</si>
  <si>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</si>
  <si>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</si>
  <si>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</si>
  <si>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</si>
  <si>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</si>
  <si>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</si>
  <si>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</si>
  <si>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</si>
  <si>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</si>
  <si>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</si>
  <si>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</si>
  <si>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</si>
  <si>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</si>
  <si>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</si>
  <si>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</si>
  <si>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</si>
  <si>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</si>
  <si>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</si>
  <si>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</si>
  <si>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</si>
  <si>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</si>
  <si>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</si>
  <si>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</si>
  <si>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</si>
  <si>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</si>
  <si>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</si>
  <si>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</si>
  <si>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</si>
  <si>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</si>
  <si>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</si>
  <si>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</si>
  <si>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</si>
  <si>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</si>
  <si>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</si>
  <si>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</si>
  <si>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</si>
  <si>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</si>
  <si>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</si>
  <si>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</si>
  <si>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</si>
  <si>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</si>
  <si>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</si>
  <si>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</si>
  <si>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</si>
  <si>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</si>
  <si>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</si>
  <si>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</si>
  <si>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</si>
  <si>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</si>
  <si>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</si>
  <si>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</si>
  <si>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</si>
  <si>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</si>
  <si>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</si>
  <si>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</si>
  <si>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</si>
  <si>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</si>
  <si>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</si>
  <si>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</si>
  <si>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</si>
  <si>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</si>
  <si>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</si>
  <si>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</si>
  <si>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</si>
  <si>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</si>
  <si>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</si>
  <si>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</si>
  <si>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</si>
  <si>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</si>
  <si>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</si>
  <si>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</si>
  <si>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</si>
  <si>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</si>
  <si>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</si>
  <si>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</si>
  <si>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</si>
  <si>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</si>
  <si>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</si>
  <si>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</si>
  <si>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</si>
  <si>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</si>
  <si>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</si>
  <si>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</si>
  <si>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</si>
  <si>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</si>
  <si>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</si>
  <si>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</si>
  <si>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</si>
  <si>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</si>
  <si>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</si>
  <si>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</si>
  <si>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</si>
  <si>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</si>
  <si>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</si>
  <si>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</si>
  <si>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</si>
  <si>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</si>
  <si>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</si>
  <si>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</si>
  <si>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</si>
  <si>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</si>
  <si>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</si>
  <si>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</si>
  <si>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</si>
  <si>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</si>
  <si>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</si>
  <si>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</si>
  <si>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</si>
  <si>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</si>
  <si>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</si>
  <si>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</si>
  <si>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</si>
  <si>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</si>
  <si>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</si>
  <si>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</si>
  <si>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</si>
  <si>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</si>
  <si>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</si>
  <si>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</si>
  <si>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</si>
  <si>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</si>
  <si>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</si>
  <si>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</si>
  <si>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</si>
  <si>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</si>
  <si>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</si>
  <si>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</si>
  <si>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</si>
  <si>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</si>
  <si>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</si>
  <si>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</si>
  <si>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</si>
  <si>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</si>
  <si>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</si>
  <si>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</si>
  <si>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</si>
  <si>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</si>
  <si>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</si>
  <si>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</si>
  <si>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</si>
  <si>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</si>
  <si>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</si>
  <si>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</si>
  <si>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</si>
  <si>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</si>
  <si>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</si>
  <si>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</si>
  <si>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</si>
  <si>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</si>
  <si>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</si>
  <si>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</si>
  <si>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</si>
  <si>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</si>
  <si>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</si>
  <si>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</si>
  <si>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</si>
  <si>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</si>
  <si>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</si>
  <si>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</si>
  <si>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</si>
  <si>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</si>
  <si>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</si>
  <si>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</si>
  <si>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</si>
  <si>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</si>
  <si>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</si>
  <si>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</si>
  <si>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</si>
  <si>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</si>
  <si>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</si>
  <si>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</si>
  <si>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</si>
  <si>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</si>
  <si>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</si>
  <si>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</si>
  <si>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</si>
  <si>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</si>
  <si>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</si>
  <si>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</si>
  <si>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</si>
  <si>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</si>
  <si>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</si>
  <si>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</si>
  <si>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</si>
  <si>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</si>
  <si>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</si>
  <si>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</si>
  <si>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</si>
  <si>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</si>
  <si>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</si>
  <si>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</si>
  <si>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</si>
  <si>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</si>
  <si>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</si>
  <si>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</si>
  <si>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</si>
  <si>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</si>
  <si>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</si>
  <si>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</si>
  <si>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</si>
  <si>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</si>
  <si>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</si>
  <si>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</si>
  <si>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</si>
  <si>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</si>
  <si>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</si>
  <si>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</si>
  <si>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</si>
  <si>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</si>
  <si>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</si>
  <si>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</si>
  <si>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</si>
  <si>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</si>
  <si>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</si>
  <si>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</si>
  <si>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</si>
  <si>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</si>
  <si>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</si>
  <si>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</si>
  <si>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</si>
  <si>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</si>
  <si>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</si>
  <si>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</si>
  <si>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</si>
  <si>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</si>
  <si>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</si>
  <si>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</si>
  <si>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</si>
  <si>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</si>
  <si>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</si>
  <si>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</si>
  <si>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</si>
  <si>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</si>
  <si>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</si>
  <si>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</si>
  <si>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</si>
  <si>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</si>
  <si>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</si>
  <si>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</si>
  <si>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</si>
  <si>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</si>
  <si>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</si>
  <si>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</si>
  <si>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</si>
  <si>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</si>
  <si>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</si>
  <si>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</si>
  <si>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</si>
  <si>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</si>
  <si>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</si>
  <si>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</si>
  <si>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</si>
  <si>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</si>
  <si>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</si>
  <si>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</si>
  <si>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</si>
  <si>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</si>
  <si>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</si>
  <si>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</si>
  <si>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</si>
  <si>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</si>
  <si>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</si>
  <si>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</si>
  <si>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</si>
  <si>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</si>
  <si>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</si>
  <si>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</si>
  <si>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</si>
  <si>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</si>
  <si>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</si>
  <si>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</si>
  <si>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</si>
  <si>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</si>
  <si>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</si>
  <si>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</si>
  <si>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</si>
  <si>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</si>
  <si>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</si>
  <si>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</si>
  <si>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</si>
  <si>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</si>
  <si>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</si>
  <si>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</si>
  <si>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</si>
  <si>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</si>
  <si>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</si>
  <si>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</si>
  <si>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</si>
  <si>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</si>
  <si>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</si>
  <si>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</si>
  <si>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</si>
  <si>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</si>
  <si>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</si>
  <si>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</si>
  <si>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</si>
  <si>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</si>
  <si>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</si>
  <si>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</si>
  <si>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</si>
  <si>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</si>
  <si>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</si>
  <si>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</si>
  <si>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</si>
  <si>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</si>
  <si>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</si>
  <si>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</si>
  <si>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</si>
  <si>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</si>
  <si>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</si>
  <si>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</si>
  <si>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</si>
  <si>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</si>
  <si>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</si>
  <si>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</si>
  <si>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</si>
  <si>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</si>
  <si>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</si>
  <si>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</si>
  <si>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</si>
  <si>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</si>
  <si>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</si>
  <si>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</si>
  <si>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</si>
  <si>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</si>
  <si>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</si>
  <si>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</si>
  <si>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</si>
  <si>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</si>
  <si>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</si>
  <si>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</si>
  <si>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</si>
  <si>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</si>
  <si>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</si>
  <si>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</si>
  <si>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</si>
  <si>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</si>
  <si>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</si>
  <si>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</si>
  <si>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</si>
  <si>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</si>
  <si>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</si>
  <si>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</si>
  <si>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</si>
  <si>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</si>
  <si>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</si>
  <si>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</si>
  <si>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</si>
  <si>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</si>
  <si>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</si>
  <si>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</si>
  <si>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</si>
  <si>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</si>
  <si>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</si>
  <si>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</si>
  <si>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</si>
  <si>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</si>
  <si>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</si>
  <si>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</si>
  <si>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</si>
  <si>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</si>
  <si>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</si>
  <si>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</si>
  <si>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</si>
  <si>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</si>
  <si>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</si>
  <si>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</si>
  <si>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</si>
  <si>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</si>
  <si>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</si>
  <si>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</si>
  <si>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</si>
  <si>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</si>
  <si>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</si>
  <si>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</si>
  <si>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</si>
  <si>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</si>
  <si>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</si>
  <si>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</si>
  <si>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</si>
  <si>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</si>
  <si>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</si>
  <si>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</si>
  <si>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</si>
  <si>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</si>
  <si>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</si>
  <si>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</si>
  <si>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</si>
  <si>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</si>
  <si>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</si>
  <si>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</si>
  <si>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</si>
  <si>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</si>
  <si>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</si>
  <si>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</si>
  <si>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</si>
  <si>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</si>
  <si>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</si>
  <si>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</si>
  <si>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</si>
  <si>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</si>
  <si>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</si>
  <si>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</si>
  <si>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</si>
  <si>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</si>
  <si>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</si>
  <si>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</si>
  <si>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</si>
  <si>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</si>
  <si>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</si>
  <si>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</si>
  <si>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</si>
  <si>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</si>
  <si>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</si>
  <si>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</si>
  <si>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</si>
  <si>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</si>
  <si>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</si>
  <si>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</si>
  <si>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</si>
  <si>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</si>
  <si>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</si>
  <si>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</si>
  <si>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</si>
  <si>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</si>
  <si>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</si>
  <si>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</si>
  <si>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</si>
  <si>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</si>
  <si>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</si>
  <si>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</si>
  <si>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</si>
  <si>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</si>
  <si>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</si>
  <si>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</si>
  <si>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</si>
  <si>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</si>
  <si>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</si>
  <si>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</si>
  <si>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</si>
  <si>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</si>
  <si>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</si>
  <si>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</si>
  <si>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</si>
  <si>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</si>
  <si>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</si>
  <si>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</si>
  <si>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</si>
  <si>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</si>
  <si>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</si>
  <si>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</si>
  <si>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</si>
  <si>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</si>
  <si>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</si>
  <si>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</si>
  <si>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</si>
  <si>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</si>
  <si>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</si>
  <si>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</si>
  <si>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</si>
  <si>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</si>
  <si>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</si>
  <si>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</si>
  <si>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</si>
  <si>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</si>
  <si>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</si>
  <si>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</si>
  <si>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</si>
  <si>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</si>
  <si>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</si>
  <si>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</si>
  <si>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</si>
  <si>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</si>
  <si>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</si>
  <si>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</si>
  <si>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</si>
  <si>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</si>
  <si>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</si>
  <si>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</si>
  <si>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</si>
  <si>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</si>
  <si>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</si>
  <si>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</si>
  <si>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</si>
  <si>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</si>
  <si>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</si>
  <si>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</si>
  <si>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</si>
  <si>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</si>
  <si>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</si>
  <si>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</si>
  <si>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</si>
  <si>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</si>
  <si>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</si>
  <si>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</si>
  <si>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</si>
  <si>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</si>
  <si>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</si>
  <si>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</si>
  <si>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</si>
  <si>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</si>
  <si>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</si>
  <si>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</si>
  <si>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</si>
  <si>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</si>
  <si>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</si>
  <si>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</si>
  <si>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</si>
  <si>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</si>
  <si>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</si>
  <si>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</si>
  <si>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</si>
  <si>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</si>
  <si>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</si>
  <si>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</si>
  <si>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</si>
  <si>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</si>
  <si>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</si>
  <si>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</si>
  <si>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</si>
  <si>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</si>
  <si>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</si>
  <si>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</si>
  <si>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</si>
  <si>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</si>
  <si>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</si>
  <si>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</si>
  <si>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</si>
  <si>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</si>
  <si>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</si>
  <si>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</si>
  <si>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</si>
  <si>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</si>
  <si>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</si>
  <si>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</si>
  <si>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</si>
  <si>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</si>
  <si>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</si>
  <si>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</si>
  <si>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</si>
  <si>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</si>
  <si>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</si>
  <si>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</si>
  <si>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</si>
  <si>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</si>
  <si>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</si>
  <si>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</si>
  <si>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</si>
  <si>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</si>
  <si>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</si>
  <si>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</si>
  <si>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</si>
  <si>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</si>
  <si>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</si>
  <si>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</si>
  <si>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</si>
  <si>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</si>
  <si>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</si>
  <si>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</si>
  <si>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</si>
  <si>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</si>
  <si>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</si>
  <si>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</si>
  <si>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</si>
  <si>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</si>
  <si>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</si>
  <si>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</si>
  <si>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</si>
  <si>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</si>
  <si>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</si>
  <si>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</si>
  <si>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</si>
  <si>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</si>
  <si>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</si>
  <si>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</si>
  <si>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</si>
  <si>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</si>
  <si>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</si>
  <si>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</si>
  <si>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</si>
  <si>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</si>
  <si>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</si>
  <si>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</si>
  <si>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</si>
  <si>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</si>
  <si>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</si>
  <si>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</si>
  <si>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</si>
  <si>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</si>
  <si>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</si>
  <si>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</si>
  <si>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</si>
  <si>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</si>
  <si>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</si>
  <si>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</si>
  <si>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</si>
  <si>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</si>
  <si>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</si>
  <si>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</si>
  <si>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</si>
  <si>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</si>
  <si>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</si>
  <si>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</si>
  <si>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</si>
  <si>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</si>
  <si>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</si>
  <si>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</si>
  <si>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</si>
  <si>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</si>
  <si>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</si>
  <si>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</si>
  <si>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</si>
  <si>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</si>
  <si>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</si>
  <si>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</si>
  <si>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</si>
  <si>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</si>
  <si>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</si>
  <si>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</si>
  <si>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</si>
  <si>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</si>
  <si>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</si>
  <si>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</si>
  <si>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</si>
  <si>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</si>
  <si>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</si>
  <si>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</si>
  <si>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</si>
  <si>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</si>
  <si>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</si>
  <si>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</si>
  <si>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</si>
  <si>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</si>
  <si>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</si>
  <si>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</si>
  <si>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</si>
  <si>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</si>
  <si>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</si>
  <si>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</si>
  <si>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</si>
  <si>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</si>
  <si>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</si>
  <si>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</si>
  <si>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</si>
  <si>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</si>
  <si>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</si>
  <si>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</si>
  <si>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</si>
  <si>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</si>
  <si>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</si>
  <si>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</si>
  <si>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</si>
  <si>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</si>
  <si>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</si>
  <si>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</si>
  <si>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</si>
  <si>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</si>
  <si>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</si>
  <si>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</si>
  <si>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</si>
  <si>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</si>
  <si>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</si>
  <si>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</si>
  <si>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</si>
  <si>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</si>
  <si>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</si>
  <si>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</si>
  <si>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</si>
  <si>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</si>
  <si>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</si>
  <si>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</si>
  <si>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</si>
  <si>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</si>
  <si>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</si>
  <si>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</si>
  <si>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</si>
  <si>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</si>
  <si>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</si>
  <si>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</si>
  <si>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</si>
  <si>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</si>
  <si>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</si>
  <si>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</si>
  <si>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</si>
  <si>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</si>
  <si>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</si>
  <si>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</si>
  <si>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</si>
  <si>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</si>
  <si>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</si>
  <si>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</si>
  <si>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</si>
  <si>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</si>
  <si>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</si>
  <si>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</si>
  <si>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</si>
  <si>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</si>
  <si>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</si>
  <si>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</si>
  <si>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</si>
  <si>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</si>
  <si>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</si>
  <si>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</si>
  <si>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</si>
  <si>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</si>
  <si>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</si>
  <si>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</si>
  <si>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</si>
  <si>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</si>
  <si>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</si>
  <si>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</si>
  <si>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</si>
  <si>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</si>
  <si>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</si>
  <si>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</si>
  <si>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</si>
  <si>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</si>
  <si>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</si>
  <si>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</si>
  <si>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</si>
  <si>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</si>
  <si>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</si>
  <si>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</si>
  <si>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</si>
  <si>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</si>
  <si>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</si>
  <si>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</si>
  <si>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</si>
  <si>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</si>
  <si>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</si>
  <si>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</si>
  <si>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</si>
  <si>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</si>
  <si>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</si>
  <si>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</si>
  <si>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</si>
  <si>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</si>
  <si>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</si>
  <si>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</si>
  <si>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</si>
  <si>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</si>
  <si>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</si>
  <si>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</si>
  <si>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</si>
  <si>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</si>
  <si>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</si>
  <si>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</si>
  <si>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</si>
  <si>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</si>
  <si>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</si>
  <si>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</si>
  <si>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</si>
  <si>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</si>
  <si>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</si>
  <si>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</si>
  <si>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</si>
  <si>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</si>
  <si>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</si>
  <si>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</si>
  <si>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</si>
  <si>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</si>
  <si>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</si>
  <si>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</si>
  <si>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</si>
  <si>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</si>
  <si>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</si>
  <si>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</si>
  <si>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</si>
  <si>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</si>
  <si>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</si>
  <si>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</si>
  <si>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</si>
  <si>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</si>
  <si>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</si>
  <si>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</si>
  <si>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</si>
  <si>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</si>
  <si>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</si>
  <si>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</si>
  <si>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</si>
  <si>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</si>
  <si>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</si>
  <si>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</si>
  <si>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</si>
  <si>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</si>
  <si>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</si>
  <si>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</si>
  <si>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</si>
  <si>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</si>
  <si>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</si>
  <si>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</si>
  <si>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</si>
  <si>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</si>
  <si>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</si>
  <si>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</si>
  <si>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</si>
  <si>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</si>
  <si>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</si>
  <si>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</si>
  <si>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</si>
  <si>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</si>
  <si>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</si>
  <si>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</si>
  <si>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</si>
  <si>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</si>
  <si>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</si>
  <si>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</si>
  <si>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</si>
  <si>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</si>
  <si>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</si>
  <si>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</si>
  <si>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</si>
  <si>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</si>
  <si>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</si>
  <si>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</si>
  <si>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</si>
  <si>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</si>
  <si>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</si>
  <si>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</si>
  <si>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</si>
  <si>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</si>
  <si>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</si>
  <si>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</si>
  <si>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</si>
  <si>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</si>
  <si>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</si>
  <si>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</si>
  <si>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</si>
  <si>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</si>
  <si>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</si>
  <si>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</si>
  <si>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</si>
  <si>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</si>
  <si>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</si>
  <si>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</si>
  <si>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</si>
  <si>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</si>
  <si>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</si>
  <si>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</si>
  <si>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</si>
  <si>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</si>
  <si>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</si>
  <si>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</si>
  <si>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</si>
  <si>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</si>
  <si>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</si>
  <si>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</si>
  <si>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</si>
  <si>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</si>
  <si>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</si>
  <si>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</si>
  <si>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</si>
  <si>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</si>
  <si>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</si>
  <si>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</si>
  <si>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</si>
  <si>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</si>
  <si>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</si>
  <si>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</si>
  <si>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</si>
  <si>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</si>
  <si>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</si>
  <si>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</si>
  <si>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</si>
  <si>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</si>
  <si>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</si>
  <si>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</si>
  <si>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</si>
  <si>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</si>
  <si>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</si>
  <si>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</si>
  <si>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</si>
  <si>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</si>
  <si>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</si>
  <si>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</si>
  <si>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</si>
  <si>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</si>
  <si>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</si>
  <si>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</si>
  <si>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</si>
  <si>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</si>
  <si>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</si>
  <si>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</si>
  <si>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</si>
  <si>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</si>
  <si>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</si>
  <si>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</si>
  <si>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</si>
  <si>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</si>
  <si>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</si>
  <si>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</si>
  <si>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</si>
  <si>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</si>
  <si>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</si>
  <si>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</si>
  <si>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</si>
  <si>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</si>
  <si>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</si>
  <si>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</si>
  <si>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</si>
  <si>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</si>
  <si>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</si>
  <si>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</si>
  <si>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</si>
  <si>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</si>
  <si>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</si>
  <si>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</si>
  <si>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</si>
  <si>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</si>
  <si>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</si>
  <si>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</si>
  <si>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</si>
  <si>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</si>
  <si>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</si>
  <si>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</si>
  <si>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</si>
  <si>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</si>
  <si>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</si>
  <si>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</si>
  <si>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</si>
  <si>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</si>
  <si>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</si>
  <si>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</si>
  <si>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</si>
  <si>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</si>
  <si>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</si>
  <si>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</si>
  <si>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</si>
  <si>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</si>
  <si>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</si>
  <si>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</si>
  <si>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</si>
  <si>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</si>
  <si>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</si>
  <si>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</si>
  <si>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</si>
  <si>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</si>
  <si>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</si>
  <si>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</si>
  <si>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</si>
  <si>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</si>
  <si>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</si>
  <si>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</si>
  <si>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</si>
  <si>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</si>
  <si>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</si>
  <si>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</si>
  <si>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</si>
  <si>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</si>
  <si>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</si>
  <si>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</si>
  <si>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</si>
  <si>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</si>
  <si>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</si>
  <si>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</si>
  <si>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</si>
  <si>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</si>
  <si>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</si>
  <si>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</si>
  <si>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</si>
  <si>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</si>
  <si>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</si>
  <si>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</si>
  <si>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</si>
  <si>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</si>
  <si>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</si>
  <si>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</si>
  <si>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</si>
  <si>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</si>
  <si>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</si>
  <si>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</si>
  <si>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</si>
  <si>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</si>
  <si>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</si>
  <si>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</si>
  <si>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</si>
  <si>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</si>
  <si>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</si>
  <si>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</si>
  <si>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</si>
  <si>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</si>
  <si>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</si>
  <si>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</si>
  <si>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</si>
  <si>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</si>
  <si>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</si>
  <si>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</si>
  <si>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</si>
  <si>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</si>
  <si>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</si>
  <si>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</si>
  <si>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</si>
  <si>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</si>
  <si>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</si>
  <si>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</si>
  <si>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</si>
  <si>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</si>
  <si>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</si>
  <si>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</si>
  <si>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</si>
  <si>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</si>
  <si>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</si>
  <si>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</si>
  <si>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</si>
  <si>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</si>
  <si>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</si>
  <si>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</si>
  <si>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</si>
  <si>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</si>
  <si>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</si>
  <si>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</si>
  <si>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</si>
  <si>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</si>
  <si>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</si>
  <si>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</si>
  <si>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</si>
  <si>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</si>
  <si>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</si>
  <si>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</si>
  <si>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</si>
  <si>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</si>
  <si>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</si>
  <si>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</si>
  <si>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</si>
  <si>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</si>
  <si>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</si>
  <si>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</si>
  <si>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</si>
  <si>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</si>
  <si>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</si>
  <si>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</si>
  <si>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</si>
  <si>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</si>
  <si>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</si>
  <si>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</si>
  <si>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</si>
  <si>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</si>
  <si>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</si>
  <si>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</si>
  <si>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</si>
  <si>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</si>
  <si>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</si>
  <si>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</si>
  <si>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</si>
  <si>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</si>
  <si>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</si>
  <si>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</si>
  <si>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</si>
  <si>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</si>
  <si>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</si>
  <si>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</si>
  <si>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</si>
  <si>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</si>
  <si>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</si>
  <si>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</si>
  <si>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</si>
  <si>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</si>
  <si>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</si>
  <si>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</si>
  <si>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</si>
  <si>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</si>
  <si>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</si>
  <si>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</si>
  <si>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</si>
  <si>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</si>
  <si>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</si>
  <si>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</si>
  <si>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</si>
  <si>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</si>
  <si>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</si>
  <si>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</si>
  <si>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</si>
  <si>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</si>
  <si>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</si>
  <si>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</si>
  <si>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</si>
  <si>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</si>
  <si>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</si>
  <si>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</si>
  <si>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</si>
  <si>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</si>
  <si>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</si>
  <si>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</si>
  <si>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</si>
  <si>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</si>
  <si>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</si>
  <si>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</si>
  <si>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</si>
  <si>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</si>
  <si>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</si>
  <si>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</si>
  <si>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</si>
  <si>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</si>
  <si>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</si>
  <si>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</si>
  <si>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</si>
  <si>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</si>
  <si>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</si>
  <si>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</si>
  <si>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</si>
  <si>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</si>
  <si>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</si>
  <si>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</si>
  <si>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</si>
  <si>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</si>
  <si>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</si>
  <si>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</si>
  <si>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</si>
  <si>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</si>
  <si>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</si>
  <si>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</si>
  <si>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</si>
  <si>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</si>
  <si>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</si>
  <si>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</si>
  <si>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</si>
  <si>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</si>
  <si>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</si>
  <si>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</si>
  <si>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</si>
  <si>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</si>
  <si>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</si>
  <si>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</si>
  <si>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</si>
  <si>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</si>
  <si>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</si>
  <si>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</si>
  <si>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</si>
  <si>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</si>
  <si>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</si>
  <si>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</si>
  <si>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</si>
  <si>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</si>
  <si>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</si>
  <si>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</si>
  <si>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</si>
  <si>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</si>
  <si>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</si>
  <si>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</si>
  <si>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</si>
  <si>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</si>
  <si>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</si>
  <si>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</si>
  <si>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</si>
  <si>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</si>
  <si>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</si>
  <si>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</si>
  <si>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</si>
  <si>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</si>
  <si>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</si>
  <si>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</si>
  <si>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</si>
  <si>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</si>
  <si>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</si>
  <si>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</si>
  <si>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</si>
  <si>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</si>
  <si>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</si>
  <si>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</si>
  <si>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</si>
  <si>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</si>
  <si>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</si>
  <si>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</si>
  <si>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</si>
  <si>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</si>
  <si>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</si>
  <si>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</si>
  <si>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</si>
  <si>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</si>
  <si>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</si>
  <si>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</si>
  <si>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</si>
  <si>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</si>
  <si>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</si>
  <si>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</si>
  <si>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</si>
  <si>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</si>
  <si>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</si>
  <si>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</si>
  <si>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</si>
  <si>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</si>
  <si>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</si>
  <si>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</si>
  <si>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</si>
  <si>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</si>
  <si>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</si>
  <si>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</si>
  <si>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</si>
  <si>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</si>
  <si>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</si>
  <si>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</si>
  <si>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</si>
  <si>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</si>
  <si>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</si>
  <si>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</si>
  <si>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</si>
  <si>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</si>
  <si>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</si>
  <si>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</si>
  <si>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</si>
  <si>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</si>
  <si>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</si>
  <si>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</si>
  <si>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</si>
  <si>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</si>
  <si>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</si>
  <si>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</si>
  <si>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</si>
  <si>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</si>
  <si>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</si>
  <si>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</si>
  <si>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</si>
  <si>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</si>
  <si>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</si>
  <si>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</si>
  <si>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</si>
  <si>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</si>
  <si>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</si>
  <si>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</si>
  <si>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</si>
  <si>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</si>
  <si>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</si>
  <si>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</si>
  <si>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</si>
  <si>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</si>
  <si>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</si>
  <si>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</si>
  <si>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</si>
  <si>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</si>
  <si>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</si>
  <si>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</si>
  <si>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</si>
  <si>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</si>
  <si>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</si>
  <si>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</si>
  <si>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</si>
  <si>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</si>
  <si>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</si>
  <si>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</si>
  <si>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</si>
  <si>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</si>
  <si>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</si>
  <si>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</si>
  <si>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</si>
  <si>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</si>
  <si>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</si>
  <si>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</si>
  <si>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</si>
  <si>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</si>
  <si>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</si>
  <si>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</si>
  <si>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</si>
  <si>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</si>
  <si>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</si>
  <si>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</si>
  <si>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</si>
  <si>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</si>
  <si>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</si>
  <si>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</si>
  <si>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</si>
  <si>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</si>
  <si>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</si>
  <si>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</si>
  <si>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</si>
  <si>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</si>
  <si>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</si>
  <si>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</si>
  <si>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</si>
  <si>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</si>
  <si>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</si>
  <si>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</si>
  <si>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</si>
  <si>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</si>
  <si>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</si>
  <si>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</si>
  <si>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</si>
  <si>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</si>
  <si>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</si>
  <si>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</si>
  <si>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</si>
  <si>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</si>
  <si>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</si>
  <si>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</si>
  <si>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</si>
  <si>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</si>
  <si>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</si>
  <si>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</si>
  <si>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</si>
  <si>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</si>
  <si>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</si>
  <si>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</si>
  <si>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</si>
  <si>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</si>
  <si>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</si>
  <si>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</si>
  <si>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</si>
  <si>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</si>
  <si>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</si>
  <si>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</si>
  <si>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</si>
  <si>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</si>
  <si>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</si>
  <si>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</si>
  <si>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</si>
  <si>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</si>
  <si>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</si>
  <si>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</si>
  <si>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</si>
  <si>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</si>
  <si>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</si>
  <si>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</si>
  <si>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</si>
  <si>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</si>
  <si>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</si>
  <si>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</si>
  <si>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</si>
  <si>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</si>
  <si>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</si>
  <si>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</si>
  <si>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</si>
  <si>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</si>
  <si>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</si>
  <si>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</si>
  <si>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</si>
  <si>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</si>
  <si>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</si>
  <si>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</si>
  <si>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</si>
  <si>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</si>
  <si>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</si>
  <si>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</si>
  <si>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</si>
  <si>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</si>
  <si>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</si>
  <si>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</si>
  <si>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</si>
  <si>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</si>
  <si>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</si>
  <si>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</si>
  <si>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</si>
  <si>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</si>
  <si>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</si>
  <si>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</si>
  <si>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</si>
  <si>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</si>
  <si>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</si>
  <si>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</si>
  <si>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</si>
  <si>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</si>
  <si>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</si>
  <si>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</si>
  <si>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</si>
  <si>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</si>
  <si>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</si>
  <si>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</si>
  <si>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</si>
  <si>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</si>
  <si>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</si>
  <si>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</si>
  <si>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</si>
  <si>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</si>
  <si>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</si>
  <si>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</si>
  <si>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</si>
  <si>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</si>
  <si>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</si>
  <si>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</si>
  <si>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</si>
  <si>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</si>
  <si>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</si>
  <si>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</si>
  <si>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</si>
  <si>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</si>
  <si>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</si>
  <si>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</si>
  <si>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</si>
  <si>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</si>
  <si>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</si>
  <si>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</si>
  <si>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</si>
  <si>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</si>
  <si>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</si>
  <si>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</si>
  <si>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</si>
  <si>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</si>
  <si>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</si>
  <si>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</si>
  <si>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</si>
  <si>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</si>
  <si>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</si>
  <si>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</si>
  <si>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</si>
  <si>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</si>
  <si>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</si>
  <si>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</si>
  <si>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</si>
  <si>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</si>
  <si>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</si>
  <si>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</si>
  <si>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</si>
  <si>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</si>
  <si>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</si>
  <si>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</si>
  <si>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</si>
  <si>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</si>
  <si>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</si>
  <si>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</si>
  <si>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</si>
  <si>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</si>
  <si>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</si>
  <si>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</si>
  <si>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</si>
  <si>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</si>
  <si>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</si>
  <si>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</si>
  <si>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</si>
  <si>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</si>
  <si>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</si>
  <si>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</si>
  <si>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</si>
  <si>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</si>
  <si>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</si>
  <si>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</si>
  <si>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</si>
  <si>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</si>
  <si>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</si>
  <si>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</si>
  <si>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</si>
  <si>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</si>
  <si>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</si>
  <si>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</si>
  <si>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</si>
  <si>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</si>
  <si>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</si>
  <si>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</si>
  <si>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</si>
  <si>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</si>
  <si>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</si>
  <si>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</si>
  <si>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</si>
  <si>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</si>
  <si>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</si>
  <si>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</si>
  <si>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</si>
  <si>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</si>
  <si>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</si>
  <si>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</si>
  <si>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</si>
  <si>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</si>
  <si>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</si>
  <si>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</si>
  <si>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</si>
  <si>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</si>
  <si>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</si>
  <si>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</si>
  <si>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</si>
  <si>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</si>
  <si>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</si>
  <si>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</si>
  <si>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</si>
  <si>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</si>
  <si>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</si>
  <si>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</si>
  <si>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</si>
  <si>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</si>
  <si>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</si>
  <si>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</si>
  <si>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</si>
  <si>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</si>
  <si>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</si>
  <si>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</si>
  <si>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</si>
  <si>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</si>
  <si>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</si>
  <si>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</si>
  <si>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</si>
  <si>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</si>
  <si>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</si>
  <si>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</si>
  <si>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</si>
  <si>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</si>
  <si>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</si>
  <si>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</si>
  <si>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</si>
  <si>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</si>
  <si>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</si>
  <si>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</si>
  <si>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</si>
  <si>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</si>
  <si>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</si>
  <si>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</si>
  <si>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</si>
  <si>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</si>
  <si>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</si>
  <si>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</si>
  <si>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</si>
  <si>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</si>
  <si>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</si>
  <si>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</si>
  <si>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</si>
  <si>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</si>
  <si>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</si>
  <si>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</si>
  <si>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</si>
  <si>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</si>
  <si>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</si>
  <si>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</si>
  <si>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</si>
  <si>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</si>
  <si>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</si>
  <si>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</si>
  <si>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</si>
  <si>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</si>
  <si>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</si>
  <si>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</si>
  <si>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</si>
  <si>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</si>
  <si>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</si>
  <si>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</si>
  <si>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</si>
  <si>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</si>
  <si>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</si>
  <si>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</si>
  <si>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</si>
  <si>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</si>
  <si>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</si>
  <si>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</si>
  <si>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</si>
  <si>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</si>
  <si>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</si>
  <si>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</si>
  <si>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</si>
  <si>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</si>
  <si>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</si>
  <si>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</si>
  <si>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</si>
  <si>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</si>
  <si>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</si>
  <si>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</si>
  <si>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</si>
  <si>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</si>
  <si>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</si>
  <si>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</si>
  <si>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</si>
  <si>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</si>
  <si>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</si>
  <si>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</si>
  <si>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</si>
  <si>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</si>
  <si>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</si>
  <si>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</si>
  <si>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</si>
  <si>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</si>
  <si>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</si>
  <si>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</si>
  <si>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</si>
  <si>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</si>
  <si>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</si>
  <si>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</si>
  <si>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</si>
  <si>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</si>
  <si>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</si>
  <si>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</si>
  <si>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</si>
  <si>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</si>
  <si>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</si>
  <si>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</si>
  <si>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</si>
  <si>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</si>
  <si>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</si>
  <si>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</si>
  <si>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</si>
  <si>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</si>
  <si>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</si>
  <si>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</si>
  <si>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</si>
  <si>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</si>
  <si>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</si>
  <si>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</si>
  <si>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</si>
  <si>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</si>
  <si>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</si>
  <si>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</si>
  <si>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</si>
  <si>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</si>
  <si>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</si>
  <si>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</si>
  <si>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</si>
  <si>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</si>
  <si>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</si>
  <si>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</si>
  <si>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</si>
  <si>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</si>
  <si>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</si>
  <si>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</si>
  <si>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</si>
  <si>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</si>
  <si>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</si>
  <si>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</si>
  <si>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</si>
  <si>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</si>
  <si>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</si>
  <si>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</si>
  <si>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</si>
  <si>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</si>
  <si>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</si>
  <si>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</si>
  <si>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</si>
  <si>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</si>
  <si>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</si>
  <si>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</si>
  <si>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</si>
  <si>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</si>
  <si>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</si>
  <si>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</si>
  <si>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</si>
  <si>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</si>
  <si>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</si>
  <si>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</si>
  <si>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</si>
  <si>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</si>
  <si>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</si>
  <si>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</si>
  <si>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</si>
  <si>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</si>
  <si>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</si>
  <si>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</si>
  <si>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</si>
  <si>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</si>
  <si>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</si>
  <si>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</si>
  <si>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</si>
  <si>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</si>
  <si>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</si>
  <si>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</si>
  <si>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</si>
  <si>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</si>
  <si>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</si>
  <si>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</si>
  <si>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</si>
  <si>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</si>
  <si>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</si>
  <si>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</si>
  <si>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</si>
  <si>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</si>
  <si>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</si>
  <si>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</si>
  <si>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</si>
  <si>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</si>
  <si>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</si>
  <si>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</si>
  <si>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</si>
  <si>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</si>
  <si>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</si>
  <si>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</si>
  <si>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</si>
  <si>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</si>
  <si>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</si>
  <si>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</si>
  <si>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</si>
  <si>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</si>
  <si>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</si>
  <si>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</si>
  <si>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</si>
  <si>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</si>
  <si>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</si>
  <si>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</si>
  <si>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</si>
  <si>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</si>
  <si>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</si>
  <si>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</si>
  <si>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</si>
  <si>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</si>
  <si>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</si>
  <si>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</si>
  <si>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</si>
  <si>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</si>
  <si>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</si>
  <si>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</si>
  <si>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</si>
  <si>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</si>
  <si>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</si>
  <si>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</si>
  <si>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</si>
  <si>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</si>
  <si>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</si>
  <si>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</si>
  <si>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</si>
  <si>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</si>
  <si>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</si>
  <si>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</si>
  <si>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</si>
  <si>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</si>
  <si>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</si>
  <si>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</si>
  <si>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</si>
  <si>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</si>
  <si>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</si>
  <si>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</si>
  <si>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</si>
  <si>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</si>
  <si>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</si>
  <si>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</si>
  <si>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</si>
  <si>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</si>
  <si>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</si>
  <si>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</si>
  <si>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</si>
  <si>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</si>
  <si>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</si>
  <si>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</si>
  <si>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</si>
  <si>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</si>
  <si>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</si>
  <si>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</si>
  <si>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</si>
  <si>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</si>
  <si>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</si>
  <si>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</si>
  <si>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</si>
  <si>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</si>
  <si>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</si>
  <si>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</si>
  <si>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</si>
  <si>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</si>
  <si>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</si>
  <si>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</si>
  <si>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</si>
  <si>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</si>
  <si>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</si>
  <si>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</si>
  <si>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</si>
  <si>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</si>
  <si>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</si>
  <si>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</si>
  <si>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</si>
  <si>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</si>
  <si>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</si>
  <si>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</si>
  <si>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</si>
  <si>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</si>
  <si>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</si>
  <si>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</si>
  <si>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</si>
  <si>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</si>
  <si>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</si>
  <si>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</si>
  <si>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</si>
  <si>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</si>
  <si>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</si>
  <si>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</si>
  <si>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</si>
  <si>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</si>
  <si>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</si>
  <si>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</si>
  <si>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</si>
  <si>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</si>
  <si>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</si>
  <si>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</si>
  <si>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</si>
  <si>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</si>
  <si>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</si>
  <si>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</si>
  <si>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</si>
  <si>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</si>
  <si>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</si>
  <si>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</si>
  <si>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</si>
  <si>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</si>
  <si>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</si>
  <si>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</si>
  <si>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</si>
  <si>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</si>
  <si>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</si>
  <si>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</si>
  <si>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</si>
  <si>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</si>
  <si>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</si>
  <si>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</si>
  <si>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</si>
  <si>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</si>
  <si>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</si>
  <si>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</si>
  <si>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</si>
  <si>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</si>
  <si>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</si>
  <si>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</si>
  <si>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</si>
  <si>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</si>
  <si>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</si>
  <si>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</si>
  <si>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</si>
  <si>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</si>
  <si>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</si>
  <si>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</si>
  <si>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</si>
  <si>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</si>
  <si>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</si>
  <si>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</si>
  <si>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</si>
  <si>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</si>
  <si>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</si>
  <si>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</si>
  <si>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</si>
  <si>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</si>
  <si>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</si>
  <si>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</si>
  <si>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</si>
  <si>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</si>
  <si>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</si>
  <si>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</si>
  <si>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</si>
  <si>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</si>
  <si>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</si>
  <si>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</si>
  <si>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</si>
  <si>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</si>
  <si>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</si>
  <si>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</si>
  <si>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</si>
  <si>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</si>
  <si>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</si>
  <si>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</si>
  <si>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</si>
  <si>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</si>
  <si>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</si>
  <si>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</si>
  <si>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</si>
  <si>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</si>
  <si>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</si>
  <si>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</si>
  <si>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</si>
  <si>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</si>
  <si>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</si>
  <si>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</si>
  <si>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</si>
  <si>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</si>
  <si>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</si>
  <si>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</si>
  <si>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</si>
  <si>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</si>
  <si>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</si>
  <si>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</si>
  <si>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</si>
  <si>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</si>
  <si>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</si>
  <si>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</si>
  <si>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</si>
  <si>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</si>
  <si>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</si>
  <si>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</si>
  <si>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</si>
  <si>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</si>
  <si>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</si>
  <si>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</si>
  <si>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</si>
  <si>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</si>
  <si>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</si>
  <si>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</si>
  <si>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</si>
  <si>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</si>
  <si>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</si>
  <si>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</si>
  <si>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</si>
  <si>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</si>
  <si>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</si>
  <si>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</si>
  <si>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</si>
  <si>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</si>
  <si>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</si>
  <si>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</si>
  <si>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</si>
  <si>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</si>
  <si>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</si>
  <si>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</si>
  <si>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</si>
  <si>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</si>
  <si>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</si>
  <si>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</si>
  <si>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</si>
  <si>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</si>
  <si>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</si>
  <si>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</si>
  <si>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</si>
  <si>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</si>
  <si>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</si>
  <si>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</si>
  <si>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</si>
  <si>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</si>
  <si>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</si>
  <si>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</si>
  <si>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</si>
  <si>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</si>
  <si>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</si>
  <si>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</si>
  <si>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</si>
  <si>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</si>
  <si>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</si>
  <si>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</si>
  <si>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</si>
  <si>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</si>
  <si>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</si>
  <si>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</si>
  <si>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</si>
  <si>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</si>
  <si>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</si>
  <si>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</si>
  <si>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</si>
  <si>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</si>
  <si>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</si>
  <si>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</si>
  <si>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</si>
  <si>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</si>
  <si>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</si>
  <si>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</si>
  <si>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</si>
  <si>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</si>
  <si>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</si>
  <si>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</si>
  <si>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</si>
  <si>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</si>
  <si>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</si>
  <si>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</si>
  <si>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</si>
  <si>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</si>
  <si>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</si>
  <si>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</si>
  <si>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</si>
  <si>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</si>
  <si>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</si>
  <si>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</si>
  <si>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</si>
  <si>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</si>
  <si>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</si>
  <si>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</si>
  <si>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</si>
  <si>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</si>
  <si>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</si>
  <si>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</si>
  <si>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</si>
  <si>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</si>
  <si>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</si>
  <si>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</si>
  <si>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</si>
  <si>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</si>
  <si>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</si>
  <si>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</si>
  <si>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</si>
  <si>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</si>
  <si>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</si>
  <si>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</si>
  <si>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</si>
  <si>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</si>
  <si>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</si>
  <si>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</si>
  <si>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</si>
  <si>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</si>
  <si>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</si>
  <si>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</si>
  <si>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</si>
  <si>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</si>
  <si>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</si>
  <si>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</si>
  <si>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</si>
  <si>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</si>
  <si>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</si>
  <si>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</si>
  <si>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</si>
  <si>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</si>
  <si>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</si>
  <si>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</si>
  <si>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</si>
  <si>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</si>
  <si>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</si>
  <si>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</si>
  <si>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</si>
  <si>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</si>
  <si>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</si>
  <si>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</si>
  <si>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</si>
  <si>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</si>
  <si>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</si>
  <si>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</si>
  <si>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</si>
  <si>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</si>
  <si>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</si>
  <si>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</si>
  <si>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</si>
  <si>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</si>
  <si>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</si>
  <si>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</si>
  <si>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</si>
  <si>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</si>
  <si>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</si>
  <si>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</si>
  <si>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</si>
  <si>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</si>
  <si>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</si>
  <si>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</si>
  <si>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</si>
  <si>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</si>
  <si>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</si>
  <si>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</si>
  <si>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</si>
  <si>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</si>
  <si>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</si>
  <si>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</si>
  <si>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</si>
  <si>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</si>
  <si>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</si>
  <si>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</si>
  <si>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</si>
  <si>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</si>
  <si>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</si>
  <si>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</si>
  <si>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</si>
  <si>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</si>
  <si>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</si>
  <si>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</si>
  <si>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</si>
  <si>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</si>
  <si>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</si>
  <si>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</si>
  <si>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</si>
  <si>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</si>
  <si>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</si>
  <si>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</si>
  <si>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</si>
  <si>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</si>
  <si>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</si>
  <si>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</si>
  <si>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</si>
  <si>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</si>
  <si>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</si>
  <si>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</si>
  <si>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</si>
  <si>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</si>
  <si>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</si>
  <si>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</si>
  <si>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</si>
  <si>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</si>
  <si>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</si>
  <si>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</si>
  <si>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</si>
  <si>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</si>
  <si>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</si>
  <si>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</si>
  <si>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</si>
  <si>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</si>
  <si>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</si>
  <si>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</si>
  <si>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</si>
  <si>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</si>
  <si>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</si>
  <si>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</si>
  <si>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</si>
  <si>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</si>
  <si>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</si>
  <si>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</si>
  <si>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</si>
  <si>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</si>
  <si>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</si>
  <si>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</si>
  <si>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</si>
  <si>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</si>
  <si>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</si>
  <si>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</si>
  <si>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</si>
  <si>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</si>
  <si>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</si>
  <si>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</si>
  <si>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</si>
  <si>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</si>
  <si>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</si>
  <si>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</si>
  <si>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</si>
  <si>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</si>
  <si>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</si>
  <si>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</si>
  <si>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</si>
  <si>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</si>
  <si>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</si>
  <si>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</si>
  <si>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</si>
  <si>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</si>
  <si>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</si>
  <si>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</si>
  <si>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</si>
  <si>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</si>
  <si>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</si>
  <si>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</si>
  <si>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</si>
  <si>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</si>
  <si>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</si>
  <si>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</si>
  <si>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</si>
  <si>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</si>
  <si>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</si>
  <si>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</si>
  <si>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</si>
  <si>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</si>
  <si>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</si>
  <si>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</si>
  <si>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</si>
  <si>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</si>
  <si>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</si>
  <si>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</si>
  <si>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</si>
  <si>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</si>
  <si>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</si>
  <si>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</si>
  <si>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</si>
  <si>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</si>
  <si>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</si>
  <si>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</si>
  <si>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</si>
  <si>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</si>
  <si>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</si>
  <si>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</si>
  <si>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</si>
  <si>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</si>
  <si>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</si>
  <si>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</si>
  <si>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</si>
  <si>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</si>
  <si>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</si>
  <si>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</si>
  <si>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</si>
  <si>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</si>
  <si>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</si>
  <si>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</si>
  <si>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</si>
  <si>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</si>
  <si>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</si>
  <si>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</si>
  <si>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</si>
  <si>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</si>
  <si>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</si>
  <si>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</si>
  <si>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</si>
  <si>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</si>
  <si>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</si>
  <si>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</si>
  <si>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</si>
  <si>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</si>
  <si>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</si>
  <si>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</si>
  <si>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</si>
  <si>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</si>
  <si>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</si>
  <si>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</si>
  <si>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</si>
  <si>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</si>
  <si>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</si>
  <si>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</si>
  <si>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</si>
  <si>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</si>
  <si>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</si>
  <si>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</si>
  <si>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</si>
  <si>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</si>
  <si>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</si>
  <si>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</si>
  <si>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</si>
  <si>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</si>
  <si>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</si>
  <si>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</si>
  <si>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</si>
  <si>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</si>
  <si>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</si>
  <si>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</si>
  <si>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</si>
  <si>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</si>
  <si>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</si>
  <si>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</si>
  <si>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</si>
  <si>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</si>
  <si>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</si>
  <si>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</si>
  <si>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</si>
  <si>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</si>
  <si>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</si>
  <si>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</si>
  <si>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</si>
  <si>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</si>
  <si>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</si>
  <si>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</si>
  <si>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</si>
  <si>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</si>
  <si>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</si>
  <si>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</si>
  <si>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</si>
  <si>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</si>
  <si>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</si>
  <si>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</si>
  <si>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</si>
  <si>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</si>
  <si>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</si>
  <si>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</si>
  <si>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</si>
  <si>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</si>
  <si>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</si>
  <si>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</si>
  <si>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</si>
  <si>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</si>
  <si>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</si>
  <si>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</si>
  <si>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</si>
  <si>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</si>
  <si>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</si>
  <si>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</si>
  <si>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</si>
  <si>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</si>
  <si>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</si>
  <si>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</si>
  <si>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</si>
  <si>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</si>
  <si>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</si>
  <si>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</si>
  <si>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</si>
  <si>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</si>
  <si>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</si>
  <si>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</si>
  <si>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</si>
  <si>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</si>
  <si>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</si>
  <si>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</si>
  <si>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</si>
  <si>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</si>
  <si>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</si>
  <si>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</si>
  <si>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</si>
  <si>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</si>
  <si>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</si>
  <si>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</si>
  <si>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</si>
  <si>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</si>
  <si>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</si>
  <si>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</si>
  <si>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</si>
  <si>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</si>
  <si>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</si>
  <si>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</si>
  <si>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</si>
  <si>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</si>
  <si>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</si>
  <si>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</si>
  <si>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</si>
  <si>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</si>
  <si>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</si>
  <si>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</si>
  <si>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</si>
  <si>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</si>
  <si>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</si>
  <si>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</si>
  <si>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</si>
  <si>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</si>
  <si>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</si>
  <si>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</si>
  <si>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</si>
  <si>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</si>
  <si>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</si>
  <si>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</si>
  <si>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</si>
  <si>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</si>
  <si>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</si>
  <si>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</si>
  <si>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</si>
  <si>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</si>
  <si>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</si>
  <si>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</si>
  <si>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</si>
  <si>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</si>
  <si>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</si>
  <si>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</si>
  <si>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</si>
  <si>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</si>
  <si>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</si>
  <si>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</si>
  <si>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</si>
  <si>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</si>
  <si>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</si>
  <si>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</si>
  <si>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</si>
  <si>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</si>
  <si>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</si>
  <si>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</si>
  <si>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</si>
  <si>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</si>
  <si>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</si>
  <si>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</si>
  <si>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</si>
  <si>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</si>
  <si>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</si>
  <si>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</si>
  <si>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</si>
  <si>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</si>
  <si>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</si>
  <si>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</si>
  <si>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</si>
  <si>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</si>
  <si>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</si>
  <si>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</si>
  <si>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</si>
  <si>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</si>
  <si>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</si>
  <si>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</si>
  <si>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</si>
  <si>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</si>
  <si>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</si>
  <si>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</si>
  <si>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</si>
  <si>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</si>
  <si>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</si>
  <si>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</si>
  <si>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</si>
  <si>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</si>
  <si>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</si>
  <si>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</si>
  <si>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</si>
  <si>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</si>
  <si>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</si>
  <si>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</si>
  <si>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</si>
  <si>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</si>
  <si>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</si>
  <si>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</si>
  <si>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</si>
  <si>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</si>
  <si>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</si>
  <si>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</si>
  <si>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</si>
  <si>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</si>
  <si>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</si>
  <si>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</si>
  <si>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</si>
  <si>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</si>
  <si>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</si>
  <si>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</si>
  <si>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</si>
  <si>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</si>
  <si>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</si>
  <si>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</si>
  <si>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</si>
  <si>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</si>
  <si>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</si>
  <si>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</si>
  <si>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</si>
  <si>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</si>
  <si>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</si>
  <si>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</si>
  <si>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</si>
  <si>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</si>
  <si>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</si>
  <si>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</si>
  <si>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</si>
  <si>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</si>
  <si>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</si>
  <si>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</si>
  <si>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</si>
  <si>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</si>
  <si>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</si>
  <si>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</si>
  <si>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</si>
  <si>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</si>
  <si>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</si>
  <si>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</si>
  <si>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</si>
  <si>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</si>
  <si>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</si>
  <si>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</si>
  <si>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</si>
  <si>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</si>
  <si>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</si>
  <si>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</si>
  <si>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</si>
  <si>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</si>
  <si>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</si>
  <si>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</si>
  <si>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</si>
  <si>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</si>
  <si>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</si>
  <si>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</si>
  <si>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</si>
  <si>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</si>
  <si>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</si>
  <si>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</si>
  <si>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</si>
  <si>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</si>
  <si>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</si>
  <si>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</si>
  <si>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</si>
  <si>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</si>
  <si>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</si>
  <si>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</si>
  <si>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</si>
  <si>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</si>
  <si>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</si>
  <si>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</si>
  <si>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</si>
  <si>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</si>
  <si>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</si>
  <si>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</si>
  <si>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</si>
  <si>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</si>
  <si>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</si>
  <si>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</si>
  <si>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</si>
  <si>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</si>
  <si>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</si>
  <si>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</si>
  <si>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</si>
  <si>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</si>
  <si>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</si>
  <si>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</si>
  <si>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</si>
  <si>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</si>
  <si>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</si>
  <si>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</si>
  <si>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</si>
  <si>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</si>
  <si>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</si>
  <si>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</si>
  <si>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</si>
  <si>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</si>
  <si>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</si>
  <si>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</si>
  <si>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</si>
  <si>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</si>
  <si>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</si>
  <si>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</si>
  <si>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</si>
  <si>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</si>
  <si>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</si>
  <si>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</si>
  <si>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</si>
  <si>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</si>
  <si>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</si>
  <si>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</si>
  <si>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</si>
  <si>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</si>
  <si>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</si>
  <si>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</si>
  <si>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</si>
  <si>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</si>
  <si>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</si>
  <si>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</si>
  <si>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</si>
  <si>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</si>
  <si>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</si>
  <si>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</si>
  <si>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</si>
  <si>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</si>
  <si>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</si>
  <si>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</si>
  <si>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</si>
  <si>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</si>
  <si>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</si>
  <si>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</si>
  <si>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</si>
  <si>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</si>
  <si>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</si>
  <si>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</si>
  <si>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</si>
  <si>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</si>
  <si>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</si>
  <si>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</si>
  <si>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</si>
  <si>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</si>
  <si>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</si>
  <si>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</si>
  <si>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</si>
  <si>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</si>
  <si>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</si>
  <si>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</si>
  <si>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</si>
  <si>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</si>
  <si>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</si>
  <si>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</si>
  <si>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</si>
  <si>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</si>
  <si>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</si>
  <si>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</si>
  <si>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</si>
  <si>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</si>
  <si>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</si>
  <si>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</si>
  <si>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</si>
  <si>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</si>
  <si>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</si>
  <si>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</si>
  <si>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</si>
  <si>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</si>
  <si>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</si>
  <si>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</si>
  <si>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</si>
  <si>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</si>
  <si>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</si>
  <si>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</si>
  <si>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</si>
  <si>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</si>
  <si>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</si>
  <si>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</si>
  <si>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</si>
  <si>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</si>
  <si>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</si>
  <si>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</si>
  <si>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</si>
  <si>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</si>
  <si>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</si>
  <si>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</si>
  <si>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</si>
  <si>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</si>
  <si>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</si>
  <si>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</si>
  <si>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</si>
  <si>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</si>
  <si>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</si>
  <si>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</si>
  <si>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</si>
  <si>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</si>
  <si>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</si>
  <si>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</si>
  <si>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</si>
  <si>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</si>
  <si>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</si>
  <si>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</si>
  <si>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</si>
  <si>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</si>
  <si>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</si>
  <si>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</si>
  <si>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</si>
  <si>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</si>
  <si>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</si>
  <si>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</si>
  <si>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</si>
  <si>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</si>
  <si>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</si>
  <si>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</si>
  <si>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</si>
  <si>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</si>
  <si>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</si>
  <si>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</si>
  <si>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</si>
  <si>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</si>
  <si>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</si>
  <si>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</si>
  <si>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</si>
  <si>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</si>
  <si>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</si>
  <si>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</si>
  <si>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</si>
  <si>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</si>
  <si>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</si>
  <si>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</si>
  <si>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</si>
  <si>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</si>
  <si>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</si>
  <si>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</si>
  <si>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</si>
  <si>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</si>
  <si>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</si>
  <si>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</si>
  <si>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</si>
  <si>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</si>
  <si>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</si>
  <si>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</si>
  <si>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</si>
  <si>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</si>
  <si>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</si>
  <si>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</si>
  <si>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</si>
  <si>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</si>
  <si>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</si>
  <si>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</si>
  <si>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</si>
  <si>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</si>
  <si>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</si>
  <si>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</si>
  <si>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</si>
  <si>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</si>
  <si>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</si>
  <si>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</si>
  <si>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</si>
  <si>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</si>
  <si>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</si>
  <si>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</si>
  <si>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</si>
  <si>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</si>
  <si>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</si>
  <si>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</si>
  <si>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</si>
  <si>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</si>
  <si>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</si>
  <si>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</si>
  <si>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</si>
  <si>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</si>
  <si>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</si>
  <si>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</si>
  <si>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</si>
  <si>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</si>
  <si>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</si>
  <si>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</si>
  <si>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</si>
  <si>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</si>
  <si>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</si>
  <si>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</si>
  <si>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</si>
  <si>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</si>
  <si>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</si>
  <si>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</si>
  <si>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</si>
  <si>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</si>
  <si>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</si>
  <si>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</si>
  <si>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</si>
  <si>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</si>
  <si>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</si>
  <si>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</si>
  <si>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</si>
  <si>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</si>
  <si>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</si>
  <si>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</si>
  <si>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</si>
  <si>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</si>
  <si>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</si>
  <si>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</si>
  <si>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</si>
  <si>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</si>
  <si>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</si>
  <si>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</si>
  <si>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</si>
  <si>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</si>
  <si>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</si>
  <si>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</si>
  <si>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</si>
  <si>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</si>
  <si>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</si>
  <si>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</si>
  <si>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</si>
  <si>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</si>
  <si>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</si>
  <si>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</si>
  <si>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</si>
  <si>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</si>
  <si>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</si>
  <si>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</si>
  <si>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</si>
  <si>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</si>
  <si>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</si>
  <si>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</si>
  <si>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</si>
  <si>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</si>
  <si>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</si>
  <si>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</si>
  <si>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</si>
  <si>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</si>
  <si>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</si>
  <si>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</si>
  <si>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</si>
  <si>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</si>
  <si>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</si>
  <si>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</si>
  <si>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</si>
  <si>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</si>
  <si>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</si>
  <si>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</si>
  <si>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</si>
  <si>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</si>
  <si>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</si>
  <si>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</si>
  <si>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</si>
  <si>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</si>
  <si>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</si>
  <si>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</si>
  <si>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</si>
  <si>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</si>
  <si>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</si>
  <si>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</si>
  <si>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</si>
  <si>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</si>
  <si>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</si>
  <si>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</si>
  <si>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</si>
  <si>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</si>
  <si>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</si>
  <si>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</si>
  <si>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</si>
  <si>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</si>
  <si>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</si>
  <si>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</si>
  <si>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</si>
  <si>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</si>
  <si>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</si>
  <si>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</si>
  <si>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</si>
  <si>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</si>
  <si>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</si>
  <si>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</si>
  <si>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</si>
  <si>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</si>
  <si>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</si>
  <si>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</si>
  <si>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</si>
  <si>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</si>
  <si>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</si>
  <si>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</si>
  <si>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</si>
  <si>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</si>
  <si>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</si>
  <si>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</si>
  <si>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</si>
  <si>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</si>
  <si>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</si>
  <si>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</si>
  <si>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</si>
  <si>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</si>
  <si>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</si>
  <si>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</si>
  <si>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</si>
  <si>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</si>
  <si>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</si>
  <si>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</si>
  <si>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</si>
  <si>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</si>
  <si>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</si>
  <si>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</si>
  <si>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</si>
  <si>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</si>
  <si>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</si>
  <si>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</si>
  <si>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</si>
  <si>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</si>
  <si>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</si>
  <si>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</si>
  <si>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</si>
  <si>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</si>
  <si>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</si>
  <si>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</si>
  <si>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</si>
  <si>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</si>
  <si>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</si>
  <si>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</si>
  <si>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</si>
  <si>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</si>
  <si>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</si>
  <si>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</si>
  <si>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</si>
  <si>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</si>
  <si>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</si>
  <si>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</si>
  <si>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</si>
  <si>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</si>
  <si>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</si>
  <si>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</si>
  <si>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</si>
  <si>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</si>
  <si>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</si>
  <si>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</si>
  <si>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</si>
  <si>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</si>
  <si>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</si>
  <si>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</si>
  <si>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</si>
  <si>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</si>
  <si>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</si>
  <si>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</si>
  <si>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</si>
  <si>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</si>
  <si>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</si>
  <si>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</si>
  <si>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</si>
  <si>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</si>
  <si>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</si>
  <si>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</si>
  <si>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</si>
  <si>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</si>
  <si>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</si>
  <si>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</si>
  <si>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</si>
  <si>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</si>
  <si>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</si>
  <si>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</si>
  <si>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</si>
  <si>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</si>
  <si>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</si>
  <si>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</si>
  <si>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</si>
  <si>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</si>
  <si>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</si>
  <si>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</si>
  <si>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</si>
  <si>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</si>
  <si>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</si>
  <si>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</si>
  <si>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</si>
  <si>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</si>
  <si>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</si>
  <si>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</si>
  <si>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</si>
  <si>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</si>
  <si>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</si>
  <si>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</si>
  <si>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</si>
  <si>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</si>
  <si>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</si>
  <si>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</si>
  <si>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</si>
  <si>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</si>
  <si>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</si>
  <si>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</si>
  <si>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</si>
  <si>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</si>
  <si>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</si>
  <si>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</si>
  <si>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</si>
  <si>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</si>
  <si>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</si>
  <si>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</si>
  <si>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</si>
  <si>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</si>
  <si>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</si>
  <si>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</si>
  <si>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</si>
  <si>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</si>
  <si>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</si>
  <si>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</si>
  <si>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</si>
  <si>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</si>
  <si>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</si>
  <si>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</si>
  <si>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</si>
  <si>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</si>
  <si>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</si>
  <si>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</si>
  <si>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</si>
  <si>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</si>
  <si>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</si>
  <si>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</si>
  <si>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</si>
  <si>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</si>
  <si>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</si>
  <si>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</si>
  <si>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</si>
  <si>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</si>
  <si>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</si>
  <si>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</si>
  <si>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</si>
  <si>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</si>
  <si>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</si>
  <si>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</si>
  <si>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</si>
  <si>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</si>
  <si>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</si>
  <si>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</si>
  <si>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</si>
  <si>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</si>
  <si>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</si>
  <si>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</si>
  <si>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</si>
  <si>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</si>
  <si>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</si>
  <si>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</si>
  <si>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</si>
  <si>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</si>
  <si>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</si>
  <si>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</si>
  <si>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</si>
  <si>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</si>
  <si>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</si>
  <si>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</si>
  <si>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</si>
  <si>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</si>
  <si>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</si>
  <si>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</si>
  <si>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</si>
  <si>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</si>
  <si>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</si>
  <si>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</si>
  <si>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</si>
  <si>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</si>
  <si>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</si>
  <si>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</si>
  <si>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</si>
  <si>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</si>
  <si>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</si>
  <si>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</si>
  <si>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</si>
  <si>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</si>
  <si>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</si>
  <si>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</si>
  <si>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</si>
  <si>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</si>
  <si>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</si>
  <si>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</si>
  <si>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</si>
  <si>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</si>
  <si>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</si>
  <si>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</si>
  <si>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</si>
  <si>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</si>
  <si>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</si>
  <si>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</si>
  <si>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</si>
  <si>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</si>
  <si>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</si>
  <si>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</si>
  <si>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</si>
  <si>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</si>
  <si>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</si>
  <si>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</si>
  <si>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</si>
  <si>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</si>
  <si>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</si>
  <si>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</si>
  <si>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</si>
  <si>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</si>
  <si>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</si>
  <si>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</si>
  <si>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</si>
  <si>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</si>
  <si>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</si>
  <si>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</si>
  <si>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</si>
  <si>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</si>
  <si>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</si>
  <si>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</si>
  <si>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</si>
  <si>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</si>
  <si>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</si>
  <si>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</si>
  <si>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</si>
  <si>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</si>
  <si>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</si>
  <si>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</si>
  <si>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</si>
  <si>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</si>
  <si>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</si>
  <si>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</si>
  <si>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</si>
  <si>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</si>
  <si>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</si>
  <si>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</si>
  <si>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</si>
  <si>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</si>
  <si>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</si>
  <si>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</si>
  <si>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</si>
  <si>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</si>
  <si>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</si>
  <si>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</si>
  <si>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</si>
  <si>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</si>
  <si>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</si>
  <si>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</si>
  <si>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</si>
  <si>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</si>
  <si>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</si>
  <si>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</si>
  <si>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</si>
  <si>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</si>
  <si>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</si>
  <si>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</si>
  <si>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</si>
  <si>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</si>
  <si>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</si>
  <si>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</si>
  <si>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</si>
  <si>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</si>
  <si>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</si>
  <si>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</si>
  <si>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</si>
  <si>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</si>
  <si>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</si>
  <si>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</si>
  <si>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</si>
  <si>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</si>
  <si>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</si>
  <si>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</si>
  <si>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</si>
  <si>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</si>
  <si>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</si>
  <si>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</si>
  <si>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</si>
  <si>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</si>
  <si>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</si>
  <si>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</si>
  <si>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</si>
  <si>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</si>
  <si>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</si>
  <si>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</si>
  <si>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</si>
  <si>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</si>
  <si>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</si>
  <si>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</si>
  <si>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</si>
  <si>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</si>
  <si>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</si>
  <si>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</si>
  <si>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</si>
  <si>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</si>
  <si>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</si>
  <si>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</si>
  <si>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</si>
  <si>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</si>
  <si>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</si>
  <si>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</si>
  <si>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</si>
  <si>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</si>
  <si>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</si>
  <si>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</si>
  <si>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</si>
  <si>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</si>
  <si>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</si>
  <si>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</si>
  <si>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</si>
  <si>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</si>
  <si>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</si>
  <si>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</si>
  <si>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</si>
  <si>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</si>
  <si>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</si>
  <si>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</si>
  <si>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</si>
  <si>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</si>
  <si>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</si>
  <si>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</si>
  <si>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</si>
  <si>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</si>
  <si>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</si>
  <si>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</si>
  <si>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</si>
  <si>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</si>
  <si>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</si>
  <si>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</si>
  <si>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</si>
  <si>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</si>
  <si>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</si>
  <si>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</si>
  <si>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</si>
  <si>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</si>
  <si>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</si>
  <si>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</si>
  <si>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</si>
  <si>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</si>
  <si>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</si>
  <si>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</si>
  <si>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</si>
  <si>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</si>
  <si>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</si>
  <si>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</si>
  <si>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</si>
  <si>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</si>
  <si>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</si>
  <si>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</si>
  <si>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</si>
  <si>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</si>
  <si>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</si>
  <si>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</si>
  <si>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</si>
  <si>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</si>
  <si>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</si>
  <si>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</si>
  <si>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</si>
  <si>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</si>
  <si>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</si>
  <si>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</si>
  <si>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</si>
  <si>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</si>
  <si>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</si>
  <si>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</si>
  <si>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</si>
  <si>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</si>
  <si>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</si>
  <si>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</si>
  <si>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</si>
  <si>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</si>
  <si>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</si>
  <si>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</si>
  <si>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</si>
  <si>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</si>
  <si>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</si>
  <si>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</si>
  <si>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</si>
  <si>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</si>
  <si>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</si>
  <si>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</si>
  <si>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</si>
  <si>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</si>
  <si>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</si>
  <si>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</si>
  <si>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</si>
  <si>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</si>
  <si>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</si>
  <si>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</si>
  <si>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</si>
  <si>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</si>
  <si>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</si>
  <si>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</si>
  <si>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</si>
  <si>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</si>
  <si>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</si>
  <si>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</si>
  <si>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</si>
  <si>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</si>
  <si>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</si>
  <si>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</si>
  <si>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</si>
  <si>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</si>
  <si>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</si>
  <si>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</si>
  <si>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</si>
  <si>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</si>
  <si>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</si>
  <si>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</si>
  <si>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</si>
  <si>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</si>
  <si>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</si>
  <si>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</si>
  <si>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</si>
  <si>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</si>
  <si>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</si>
  <si>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</si>
  <si>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</si>
  <si>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</si>
  <si>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</si>
  <si>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</si>
  <si>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</si>
  <si>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</si>
  <si>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</si>
  <si>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</si>
  <si>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</si>
  <si>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</si>
  <si>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</si>
  <si>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</si>
  <si>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</si>
  <si>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</si>
  <si>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</si>
  <si>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</si>
  <si>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</si>
  <si>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</si>
  <si>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</si>
  <si>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</si>
  <si>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</si>
  <si>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</si>
  <si>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</si>
  <si>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</si>
  <si>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</si>
  <si>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</si>
  <si>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</si>
  <si>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</si>
  <si>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</si>
  <si>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</si>
  <si>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</si>
  <si>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</si>
  <si>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</si>
  <si>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</si>
  <si>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</si>
  <si>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</si>
  <si>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</si>
  <si>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</si>
  <si>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</si>
  <si>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</si>
  <si>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</si>
  <si>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</si>
  <si>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</si>
  <si>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</si>
  <si>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</si>
  <si>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</si>
  <si>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</si>
  <si>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</si>
  <si>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</si>
  <si>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</si>
  <si>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</si>
  <si>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</si>
  <si>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</si>
  <si>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</si>
  <si>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</si>
  <si>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</si>
  <si>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</si>
  <si>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</si>
  <si>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</si>
  <si>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</si>
  <si>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</si>
  <si>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</si>
  <si>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</si>
  <si>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</si>
  <si>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</si>
  <si>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</si>
  <si>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</si>
  <si>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</si>
  <si>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</si>
  <si>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</si>
  <si>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</si>
  <si>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</si>
  <si>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</si>
  <si>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</si>
  <si>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</si>
  <si>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</si>
  <si>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</si>
  <si>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</si>
  <si>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</si>
  <si>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</si>
  <si>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</si>
  <si>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</si>
  <si>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</si>
  <si>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</si>
  <si>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</si>
  <si>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</si>
  <si>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</si>
  <si>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</si>
  <si>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</si>
  <si>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</si>
  <si>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</si>
  <si>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</si>
  <si>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</si>
  <si>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</si>
  <si>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</si>
  <si>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</si>
  <si>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</si>
  <si>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</si>
  <si>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</si>
  <si>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</si>
  <si>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</si>
  <si>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</si>
  <si>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</si>
  <si>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</si>
  <si>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</si>
  <si>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</si>
  <si>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</si>
  <si>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</si>
  <si>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</si>
  <si>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</si>
  <si>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</si>
  <si>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</si>
  <si>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</si>
  <si>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</si>
  <si>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</si>
  <si>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</si>
  <si>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</si>
  <si>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</si>
  <si>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</si>
  <si>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</si>
  <si>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</si>
  <si>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</si>
  <si>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</si>
  <si>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</si>
  <si>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</si>
  <si>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</si>
  <si>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</si>
  <si>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</si>
  <si>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</si>
  <si>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</si>
  <si>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</si>
  <si>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</si>
  <si>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</si>
  <si>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</si>
  <si>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</si>
  <si>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</si>
  <si>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</si>
  <si>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</si>
  <si>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</si>
  <si>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</si>
  <si>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</si>
  <si>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</si>
  <si>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</si>
  <si>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</si>
  <si>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</si>
  <si>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</si>
  <si>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</si>
  <si>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</si>
  <si>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</si>
  <si>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</si>
  <si>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</si>
  <si>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</si>
  <si>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</si>
  <si>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</si>
  <si>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</si>
  <si>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</si>
  <si>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</si>
  <si>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</si>
  <si>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</si>
  <si>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</si>
  <si>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</si>
  <si>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</si>
  <si>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</si>
  <si>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</si>
  <si>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</si>
  <si>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</si>
  <si>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</si>
  <si>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</si>
  <si>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</si>
  <si>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</si>
  <si>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</si>
  <si>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</si>
  <si>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</si>
  <si>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</si>
  <si>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</si>
  <si>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</si>
  <si>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</si>
  <si>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</si>
  <si>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</si>
  <si>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</si>
  <si>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</si>
  <si>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</si>
  <si>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</si>
  <si>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</si>
  <si>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</si>
  <si>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</si>
  <si>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</si>
  <si>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</si>
  <si>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</si>
  <si>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</si>
  <si>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</si>
  <si>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</si>
  <si>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</si>
  <si>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</si>
  <si>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</si>
  <si>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</si>
  <si>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</si>
  <si>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</si>
  <si>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</si>
  <si>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</si>
  <si>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</si>
  <si>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</si>
  <si>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</si>
  <si>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</si>
  <si>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</si>
  <si>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</si>
  <si>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</si>
  <si>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</si>
  <si>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</si>
  <si>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</si>
  <si>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</si>
  <si>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</si>
  <si>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</si>
  <si>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</si>
  <si>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</si>
  <si>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</si>
  <si>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</si>
  <si>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</si>
  <si>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</si>
  <si>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</si>
  <si>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</si>
  <si>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</si>
  <si>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</si>
  <si>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</si>
  <si>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</si>
  <si>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</si>
  <si>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</si>
  <si>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</si>
  <si>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</si>
  <si>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</si>
  <si>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</si>
  <si>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</si>
  <si>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</si>
  <si>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</si>
  <si>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</si>
  <si>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</si>
  <si>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</si>
  <si>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</si>
  <si>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</si>
  <si>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</si>
  <si>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</si>
  <si>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</si>
  <si>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</si>
  <si>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</si>
  <si>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</si>
  <si>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</si>
  <si>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</si>
  <si>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</si>
  <si>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</si>
  <si>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</si>
  <si>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</si>
  <si>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</si>
  <si>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</si>
  <si>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</si>
  <si>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</si>
  <si>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</si>
  <si>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</si>
  <si>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</si>
  <si>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</si>
  <si>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</si>
  <si>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</si>
  <si>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</si>
  <si>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</si>
  <si>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</si>
  <si>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</si>
  <si>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</si>
  <si>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</si>
  <si>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</si>
  <si>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</si>
  <si>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</si>
  <si>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</si>
  <si>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</si>
  <si>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</si>
  <si>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</si>
  <si>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</si>
  <si>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</si>
  <si>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</si>
  <si>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</si>
  <si>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</si>
  <si>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</si>
  <si>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</si>
  <si>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</si>
  <si>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</si>
  <si>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</si>
  <si>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</si>
  <si>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</si>
  <si>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</si>
  <si>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</si>
  <si>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</si>
  <si>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</si>
  <si>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</si>
  <si>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</si>
  <si>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</si>
  <si>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</si>
  <si>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</si>
  <si>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</si>
  <si>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</si>
  <si>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</si>
  <si>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</si>
  <si>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</si>
  <si>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</si>
  <si>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</si>
  <si>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</si>
  <si>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</si>
  <si>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</si>
  <si>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</si>
  <si>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</si>
  <si>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</si>
  <si>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</si>
  <si>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</si>
  <si>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</si>
  <si>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</si>
  <si>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</si>
  <si>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</si>
  <si>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</si>
  <si>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</si>
  <si>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</si>
  <si>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</si>
  <si>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</si>
  <si>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</si>
  <si>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</si>
  <si>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</si>
  <si>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</si>
  <si>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</si>
  <si>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</si>
  <si>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</si>
  <si>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</si>
  <si>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</si>
  <si>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</si>
  <si>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</si>
  <si>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</si>
  <si>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</si>
  <si>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</si>
  <si>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</si>
  <si>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</si>
  <si>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</si>
  <si>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</si>
  <si>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</si>
  <si>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</si>
  <si>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</si>
  <si>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</si>
  <si>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</si>
  <si>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</si>
  <si>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</si>
  <si>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</si>
  <si>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</si>
  <si>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</si>
  <si>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</si>
  <si>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</si>
  <si>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</si>
  <si>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</si>
  <si>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</si>
  <si>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</si>
  <si>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</si>
  <si>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</si>
  <si>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</si>
  <si>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</si>
  <si>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</si>
  <si>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</si>
  <si>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</si>
  <si>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</si>
  <si>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</si>
  <si>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</si>
  <si>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</si>
  <si>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</si>
  <si>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</si>
  <si>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</si>
  <si>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</si>
  <si>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</si>
  <si>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</si>
  <si>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</si>
  <si>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</si>
  <si>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</si>
  <si>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</si>
  <si>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</si>
  <si>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</si>
  <si>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</si>
  <si>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</si>
  <si>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</si>
  <si>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</si>
  <si>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</si>
  <si>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</si>
  <si>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</si>
  <si>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</si>
  <si>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</si>
  <si>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</si>
  <si>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</si>
  <si>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</si>
  <si>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</si>
  <si>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</si>
  <si>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</si>
  <si>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</si>
  <si>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</si>
  <si>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</si>
  <si>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</si>
  <si>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</si>
  <si>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</si>
  <si>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</si>
  <si>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</si>
  <si>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</si>
  <si>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</si>
  <si>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</si>
  <si>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</si>
  <si>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</si>
  <si>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</si>
  <si>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</si>
  <si>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</si>
  <si>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</si>
  <si>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</si>
  <si>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</si>
  <si>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</si>
  <si>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</si>
  <si>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</si>
  <si>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</si>
  <si>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</si>
  <si>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</si>
  <si>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</si>
  <si>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</si>
  <si>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</si>
  <si>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</si>
  <si>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</si>
  <si>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</si>
  <si>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</si>
  <si>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</si>
  <si>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</si>
  <si>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</si>
  <si>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</si>
  <si>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</si>
  <si>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</si>
  <si>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</si>
  <si>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</si>
  <si>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</si>
  <si>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</si>
  <si>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</si>
  <si>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</si>
  <si>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</si>
  <si>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</si>
  <si>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</si>
  <si>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</si>
  <si>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</si>
  <si>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</si>
  <si>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</si>
  <si>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</si>
  <si>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</si>
  <si>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</si>
  <si>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</si>
  <si>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</si>
  <si>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</si>
  <si>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</si>
  <si>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</si>
  <si>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</si>
  <si>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</si>
  <si>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</si>
  <si>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</si>
  <si>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</si>
  <si>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</si>
  <si>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</si>
  <si>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</si>
  <si>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</si>
  <si>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</si>
  <si>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</si>
  <si>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</si>
  <si>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</si>
  <si>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</si>
  <si>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</si>
  <si>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</si>
  <si>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</si>
  <si>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</si>
  <si>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</si>
  <si>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</si>
  <si>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</si>
  <si>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</si>
  <si>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</si>
  <si>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</si>
  <si>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</si>
  <si>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</si>
  <si>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</si>
  <si>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</si>
  <si>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</si>
  <si>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</si>
  <si>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</si>
  <si>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</si>
  <si>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</si>
  <si>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</si>
  <si>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</si>
  <si>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</si>
  <si>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</si>
  <si>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</si>
  <si>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</si>
  <si>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</si>
  <si>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</si>
  <si>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</si>
  <si>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</si>
  <si>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</si>
  <si>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</si>
  <si>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</si>
  <si>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</si>
  <si>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</si>
  <si>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</si>
  <si>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</si>
  <si>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</si>
  <si>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</si>
  <si>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</si>
  <si>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</si>
  <si>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</si>
  <si>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</si>
  <si>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</si>
  <si>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</si>
  <si>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</si>
  <si>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</si>
  <si>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</si>
  <si>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</si>
  <si>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</si>
  <si>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</si>
  <si>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</si>
  <si>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</si>
  <si>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</si>
  <si>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</si>
  <si>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</si>
  <si>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</si>
  <si>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</si>
  <si>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</si>
  <si>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</si>
  <si>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</si>
  <si>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</si>
  <si>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</si>
  <si>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</si>
  <si>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</si>
  <si>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</si>
  <si>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</si>
  <si>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</si>
  <si>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</si>
  <si>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</si>
  <si>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</si>
  <si>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</si>
  <si>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</si>
  <si>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</si>
  <si>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</si>
  <si>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</si>
  <si>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</si>
  <si>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</si>
  <si>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</si>
  <si>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</si>
  <si>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</si>
  <si>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</si>
  <si>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</si>
  <si>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</si>
  <si>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</si>
  <si>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</si>
  <si>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</si>
  <si>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</si>
  <si>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</si>
  <si>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</si>
  <si>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</si>
  <si>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</si>
  <si>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</si>
  <si>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</si>
  <si>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</si>
  <si>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</si>
  <si>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</si>
  <si>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</si>
  <si>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</si>
  <si>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</si>
  <si>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</si>
  <si>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</si>
  <si>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</si>
  <si>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</si>
  <si>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</si>
  <si>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</si>
  <si>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</si>
  <si>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</si>
  <si>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</si>
  <si>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</si>
  <si>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</si>
  <si>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</si>
  <si>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</si>
  <si>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</si>
  <si>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</si>
  <si>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</si>
  <si>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</si>
  <si>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</si>
  <si>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</si>
  <si>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</si>
  <si>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</si>
  <si>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</si>
  <si>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</si>
  <si>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</si>
  <si>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</si>
  <si>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</si>
  <si>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</si>
  <si>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</si>
  <si>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</si>
  <si>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</si>
  <si>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</si>
  <si>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</si>
  <si>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</si>
  <si>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</si>
  <si>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</si>
  <si>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</si>
  <si>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</si>
  <si>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</si>
  <si>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</si>
  <si>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</si>
  <si>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</si>
  <si>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</si>
  <si>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</si>
  <si>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</si>
  <si>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</si>
  <si>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</si>
  <si>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</si>
  <si>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</si>
  <si>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</si>
  <si>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</si>
  <si>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</si>
  <si>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</si>
  <si>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</si>
  <si>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</si>
  <si>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</si>
  <si>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</si>
  <si>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</si>
  <si>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</si>
  <si>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</si>
  <si>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</si>
  <si>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</si>
  <si>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</si>
  <si>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</si>
  <si>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</si>
  <si>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</si>
  <si>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</si>
  <si>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</si>
  <si>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</si>
  <si>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</si>
  <si>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</si>
  <si>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</si>
  <si>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</si>
  <si>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</si>
  <si>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</si>
  <si>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</si>
  <si>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</si>
  <si>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</si>
  <si>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</si>
  <si>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</si>
  <si>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</si>
  <si>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</si>
  <si>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</si>
  <si>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</si>
  <si>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</si>
  <si>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</si>
  <si>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</si>
  <si>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</si>
  <si>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</si>
  <si>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</si>
  <si>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</si>
  <si>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</si>
  <si>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</si>
  <si>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</si>
  <si>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</si>
  <si>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</si>
  <si>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</si>
  <si>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</si>
  <si>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</si>
  <si>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</si>
  <si>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</si>
  <si>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</si>
  <si>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</si>
  <si>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</si>
  <si>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</si>
  <si>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</si>
  <si>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</si>
  <si>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</si>
  <si>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</si>
  <si>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</si>
  <si>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</si>
  <si>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</si>
  <si>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</si>
  <si>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</si>
  <si>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</si>
  <si>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</si>
  <si>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</si>
  <si>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</si>
  <si>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</si>
  <si>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</si>
  <si>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</si>
  <si>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</si>
  <si>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</si>
  <si>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</si>
  <si>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</si>
  <si>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</si>
  <si>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</si>
  <si>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</si>
  <si>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</si>
  <si>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</si>
  <si>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</si>
  <si>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</si>
  <si>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</si>
  <si>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</si>
  <si>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</si>
  <si>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</si>
  <si>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</si>
  <si>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</si>
  <si>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</si>
  <si>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</si>
  <si>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</si>
  <si>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</si>
  <si>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</si>
  <si>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</si>
  <si>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</si>
  <si>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</si>
  <si>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</si>
  <si>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</si>
  <si>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</si>
  <si>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</si>
  <si>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</si>
  <si>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</si>
  <si>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</si>
  <si>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</si>
  <si>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</si>
  <si>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</si>
  <si>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</si>
  <si>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</si>
  <si>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</si>
  <si>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</si>
  <si>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</si>
  <si>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</si>
  <si>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</si>
  <si>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</si>
  <si>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</si>
  <si>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</si>
  <si>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</si>
  <si>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</si>
  <si>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</si>
  <si>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</si>
  <si>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</si>
  <si>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</si>
  <si>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</si>
  <si>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</si>
  <si>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</si>
  <si>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</si>
  <si>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</si>
  <si>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</si>
  <si>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</si>
  <si>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</si>
  <si>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</si>
  <si>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</si>
  <si>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</si>
  <si>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</si>
  <si>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</si>
  <si>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</si>
  <si>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</si>
  <si>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</si>
  <si>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</si>
  <si>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</si>
  <si>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</si>
  <si>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</si>
  <si>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</si>
  <si>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</si>
  <si>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</si>
  <si>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</si>
  <si>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</si>
  <si>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</si>
  <si>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</si>
  <si>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</si>
  <si>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</si>
  <si>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</si>
  <si>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</si>
  <si>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</si>
  <si>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</si>
  <si>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</si>
  <si>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</si>
  <si>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</si>
  <si>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</si>
  <si>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</si>
  <si>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</si>
  <si>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</si>
  <si>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</si>
  <si>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</si>
  <si>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</si>
  <si>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</si>
  <si>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</si>
  <si>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</si>
  <si>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</si>
  <si>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</si>
  <si>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</si>
  <si>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</si>
  <si>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</si>
  <si>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</si>
  <si>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</si>
  <si>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</si>
  <si>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</si>
  <si>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</si>
  <si>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</si>
  <si>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</si>
  <si>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</si>
  <si>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</si>
  <si>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</si>
  <si>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</si>
  <si>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</si>
  <si>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</si>
  <si>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</si>
  <si>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</si>
  <si>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</si>
  <si>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</si>
  <si>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</si>
  <si>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</si>
  <si>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</si>
  <si>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</si>
  <si>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</si>
  <si>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</si>
  <si>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</si>
  <si>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</si>
  <si>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</si>
  <si>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</si>
  <si>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</si>
  <si>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</si>
  <si>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</si>
  <si>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</si>
  <si>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</si>
  <si>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</si>
  <si>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</si>
  <si>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</si>
  <si>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</si>
  <si>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</si>
  <si>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</si>
  <si>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</si>
  <si>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</si>
  <si>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</si>
  <si>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</si>
  <si>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</si>
  <si>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</si>
  <si>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</si>
  <si>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</si>
  <si>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</si>
  <si>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</si>
  <si>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</si>
  <si>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</si>
  <si>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</si>
  <si>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</si>
  <si>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</si>
  <si>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</si>
  <si>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</si>
  <si>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</si>
  <si>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</si>
  <si>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</si>
  <si>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</si>
  <si>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</si>
  <si>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</si>
  <si>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</si>
  <si>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</si>
  <si>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</si>
  <si>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</si>
  <si>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</si>
  <si>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</si>
  <si>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</si>
  <si>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</si>
  <si>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</si>
  <si>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</si>
  <si>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</si>
  <si>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</si>
  <si>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</si>
  <si>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</si>
  <si>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</si>
  <si>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</si>
  <si>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</si>
  <si>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</si>
  <si>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</si>
  <si>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</si>
  <si>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</si>
  <si>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</si>
  <si>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</si>
  <si>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</si>
  <si>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</si>
  <si>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</si>
  <si>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</si>
  <si>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</si>
  <si>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</si>
  <si>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</si>
  <si>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</si>
  <si>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</si>
  <si>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</si>
  <si>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</si>
  <si>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</si>
  <si>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</si>
  <si>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</si>
  <si>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</si>
  <si>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</si>
  <si>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</si>
  <si>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</si>
  <si>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</si>
  <si>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</si>
  <si>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</si>
  <si>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</si>
  <si>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</si>
  <si>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</si>
  <si>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</si>
  <si>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</si>
  <si>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</si>
  <si>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</si>
  <si>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</si>
  <si>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</si>
  <si>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</si>
  <si>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</si>
  <si>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</si>
  <si>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</si>
  <si>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</si>
  <si>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</si>
  <si>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</si>
  <si>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</si>
  <si>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</si>
  <si>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</si>
  <si>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</si>
  <si>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</si>
  <si>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</si>
  <si>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</si>
  <si>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</si>
  <si>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</si>
  <si>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</si>
  <si>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</si>
  <si>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</si>
  <si>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</si>
  <si>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</si>
  <si>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</si>
  <si>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</si>
  <si>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</si>
  <si>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</si>
  <si>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</si>
  <si>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</si>
  <si>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</si>
  <si>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</si>
  <si>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</si>
  <si>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</si>
  <si>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</si>
  <si>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</si>
  <si>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</si>
  <si>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</si>
  <si>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</si>
  <si>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</si>
  <si>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</si>
  <si>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</si>
  <si>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</si>
  <si>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</si>
  <si>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</si>
  <si>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</si>
  <si>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</si>
  <si>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</si>
  <si>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</si>
  <si>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</si>
  <si>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</si>
  <si>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</si>
  <si>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</si>
  <si>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</si>
  <si>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</si>
  <si>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</si>
  <si>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</si>
  <si>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</si>
  <si>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</si>
  <si>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</si>
  <si>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</si>
  <si>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</si>
  <si>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</si>
  <si>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</si>
  <si>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</si>
  <si>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</si>
  <si>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</si>
  <si>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</si>
  <si>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</si>
  <si>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</si>
  <si>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</si>
  <si>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</si>
  <si>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</si>
  <si>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</si>
  <si>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</si>
  <si>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</si>
  <si>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</si>
  <si>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</si>
  <si>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</si>
  <si>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</si>
  <si>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</si>
  <si>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</si>
  <si>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</si>
  <si>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</si>
  <si>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</si>
  <si>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</si>
  <si>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</si>
  <si>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</si>
  <si>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</si>
  <si>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</si>
  <si>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</si>
  <si>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</si>
  <si>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</si>
  <si>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</si>
  <si>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</si>
  <si>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</si>
  <si>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</si>
  <si>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</si>
  <si>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</si>
  <si>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</si>
  <si>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</si>
  <si>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</si>
  <si>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</si>
  <si>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</si>
  <si>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</si>
  <si>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</si>
  <si>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</si>
  <si>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</si>
  <si>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</si>
  <si>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</si>
  <si>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</si>
  <si>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</si>
  <si>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</si>
  <si>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</si>
  <si>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</si>
  <si>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</si>
  <si>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</si>
  <si>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</si>
  <si>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</si>
  <si>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</si>
  <si>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</si>
  <si>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</si>
  <si>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</si>
  <si>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</si>
  <si>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</si>
  <si>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</si>
  <si>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</si>
  <si>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</si>
  <si>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</si>
  <si>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</si>
  <si>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</si>
  <si>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</si>
  <si>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</si>
  <si>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</si>
  <si>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</si>
  <si>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</si>
  <si>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</si>
  <si>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</si>
  <si>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</si>
  <si>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</si>
  <si>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</si>
  <si>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</si>
  <si>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</si>
  <si>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</si>
  <si>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</si>
  <si>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</si>
  <si>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</si>
  <si>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</si>
  <si>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</si>
  <si>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</si>
  <si>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</si>
  <si>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</si>
  <si>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</si>
  <si>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</si>
  <si>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</si>
  <si>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</si>
  <si>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</si>
  <si>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</si>
  <si>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</si>
  <si>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</si>
  <si>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</si>
  <si>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</si>
  <si>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</si>
  <si>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</si>
  <si>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</si>
  <si>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</si>
  <si>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</si>
  <si>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</si>
  <si>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</si>
  <si>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</si>
  <si>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</si>
  <si>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</si>
  <si>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</si>
  <si>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</si>
  <si>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</si>
  <si>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</si>
  <si>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</si>
  <si>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</si>
  <si>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</si>
  <si>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</si>
  <si>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</si>
  <si>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</si>
  <si>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</si>
  <si>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</si>
  <si>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</si>
  <si>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</si>
  <si>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</si>
  <si>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</si>
  <si>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</si>
  <si>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</si>
  <si>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</si>
  <si>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</si>
  <si>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</si>
  <si>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</si>
  <si>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</si>
  <si>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</si>
  <si>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</si>
  <si>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</si>
  <si>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</si>
  <si>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</si>
  <si>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</si>
  <si>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</si>
  <si>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</si>
  <si>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</si>
  <si>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</si>
  <si>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</si>
  <si>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</si>
  <si>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</si>
  <si>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</si>
  <si>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</si>
  <si>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</si>
  <si>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</si>
  <si>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</si>
  <si>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</si>
  <si>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</si>
  <si>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</si>
  <si>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</si>
  <si>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</si>
  <si>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</si>
  <si>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</si>
  <si>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</si>
  <si>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</si>
  <si>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</si>
  <si>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</si>
  <si>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</si>
  <si>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</si>
  <si>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</si>
  <si>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</si>
  <si>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</si>
  <si>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</si>
  <si>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</si>
  <si>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</si>
  <si>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</si>
  <si>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</si>
  <si>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</si>
  <si>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</si>
  <si>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</si>
  <si>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</si>
  <si>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</si>
  <si>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</si>
  <si>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</si>
  <si>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</si>
  <si>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</si>
  <si>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</si>
  <si>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</si>
  <si>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</si>
  <si>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</si>
  <si>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</si>
  <si>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</si>
  <si>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</si>
  <si>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</si>
  <si>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</si>
  <si>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</si>
  <si>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</si>
  <si>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</si>
  <si>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</si>
  <si>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</si>
  <si>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</si>
  <si>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</si>
  <si>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</si>
  <si>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</si>
  <si>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</si>
  <si>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</si>
  <si>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</si>
  <si>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</si>
  <si>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</si>
  <si>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</si>
  <si>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</si>
  <si>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</si>
  <si>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</si>
  <si>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</si>
  <si>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</si>
  <si>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</si>
  <si>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</si>
  <si>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</si>
  <si>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</si>
  <si>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</si>
  <si>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</si>
  <si>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</si>
  <si>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</si>
  <si>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</si>
  <si>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</si>
  <si>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</si>
  <si>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</si>
  <si>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</si>
  <si>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</si>
  <si>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</si>
  <si>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</si>
  <si>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</si>
  <si>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</si>
  <si>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</si>
  <si>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</si>
  <si>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</si>
  <si>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</si>
  <si>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</si>
  <si>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</si>
  <si>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</si>
  <si>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</si>
  <si>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</si>
  <si>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</si>
  <si>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</si>
  <si>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</si>
  <si>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</si>
  <si>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</si>
  <si>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</si>
  <si>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</si>
  <si>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</si>
  <si>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</si>
  <si>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</si>
  <si>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</si>
  <si>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</si>
  <si>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</si>
  <si>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</si>
  <si>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</si>
  <si>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</si>
  <si>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</si>
  <si>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</si>
  <si>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</si>
  <si>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</si>
  <si>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</si>
  <si>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</si>
  <si>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</si>
  <si>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</si>
  <si>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</si>
  <si>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</si>
  <si>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</si>
  <si>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</si>
  <si>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</si>
  <si>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</si>
  <si>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</si>
  <si>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</si>
  <si>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</si>
  <si>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</si>
  <si>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</si>
  <si>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</si>
  <si>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</si>
  <si>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</si>
  <si>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</si>
  <si>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</si>
  <si>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</si>
  <si>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</si>
  <si>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</si>
  <si>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</si>
  <si>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</si>
  <si>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</si>
  <si>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</si>
  <si>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</si>
  <si>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</si>
  <si>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</si>
  <si>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</si>
  <si>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</si>
  <si>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</si>
  <si>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</si>
  <si>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</si>
  <si>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</si>
  <si>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</si>
  <si>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</si>
  <si>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</si>
  <si>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</si>
  <si>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</si>
  <si>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</si>
  <si>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</si>
  <si>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</si>
  <si>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</si>
  <si>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</si>
  <si>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</si>
  <si>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</si>
  <si>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</si>
  <si>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</si>
  <si>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</si>
  <si>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</si>
  <si>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</si>
  <si>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</si>
  <si>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</si>
  <si>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</si>
  <si>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</si>
  <si>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</si>
  <si>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</si>
  <si>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</si>
  <si>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</si>
  <si>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</si>
  <si>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</si>
  <si>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</si>
  <si>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</si>
  <si>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</si>
  <si>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</si>
  <si>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</si>
  <si>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</si>
  <si>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</si>
  <si>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</si>
  <si>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</si>
  <si>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</si>
  <si>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</si>
  <si>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</si>
  <si>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</si>
  <si>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</si>
  <si>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</si>
  <si>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</si>
  <si>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</si>
  <si>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</si>
  <si>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</si>
  <si>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</si>
  <si>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</si>
  <si>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</si>
  <si>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</si>
  <si>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</si>
  <si>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</si>
  <si>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</si>
  <si>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</si>
  <si>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</si>
  <si>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</si>
  <si>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</si>
  <si>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</si>
  <si>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</si>
  <si>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</si>
  <si>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</si>
  <si>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</si>
  <si>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</si>
  <si>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</si>
  <si>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</si>
  <si>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</si>
  <si>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</si>
  <si>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</si>
  <si>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</si>
  <si>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</si>
  <si>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</si>
  <si>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</si>
  <si>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</si>
  <si>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</si>
  <si>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</si>
  <si>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</si>
  <si>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</si>
  <si>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</si>
  <si>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</si>
  <si>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</si>
  <si>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</si>
  <si>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</si>
  <si>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</si>
  <si>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</si>
  <si>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</si>
  <si>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</si>
  <si>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</si>
  <si>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</si>
  <si>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</si>
  <si>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</si>
  <si>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</si>
  <si>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</si>
  <si>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</si>
  <si>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</si>
  <si>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</si>
  <si>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</si>
  <si>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</si>
  <si>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</si>
  <si>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</si>
  <si>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</si>
  <si>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</si>
  <si>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</si>
  <si>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</si>
  <si>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</si>
  <si>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</si>
  <si>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</si>
  <si>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</si>
  <si>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</si>
  <si>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</si>
  <si>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</si>
  <si>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</si>
  <si>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</si>
  <si>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</si>
  <si>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</si>
  <si>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</si>
  <si>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</si>
  <si>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</si>
  <si>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</si>
  <si>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</si>
  <si>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</si>
  <si>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</si>
  <si>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</si>
  <si>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</si>
  <si>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</si>
  <si>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</si>
  <si>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</si>
  <si>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</si>
  <si>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</si>
  <si>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</si>
  <si>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</si>
  <si>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</si>
  <si>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</si>
  <si>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</si>
  <si>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 xml:space="preserve">EM team at site </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</si>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</sst>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315.44519224537362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45978.3936181713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45978.3936181713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45978.3936181713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45978.3936181713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45978.3936181713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45978.3936181713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45978.3936181713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45978.3936181713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45978.3936181713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45978.3936181713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45978.3936181713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45978.3936181713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45978.3936181713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45978.3936181713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45978.3936181713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45978.3936181713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45978.3936181713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45978.3936181713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45978.3936181713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45978.3936181713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45978.3936181713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45978.3936181713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45978.3936181713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45978.3936181713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45978.3936181713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45978.3936181713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45978.3936181713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45978.3936181713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45978.3936181713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45978.3936181713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45978.3936181713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45978.3936181713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45978.3936181713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45978.3936181713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45978.3936181713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45978.3936181713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45978.3936181713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45978.3936181713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45978.3936181713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45978.3936181713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45978.3936181713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45978.3936181713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45978.3936181713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45978.3936181713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45978.3936181713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45978.3936181713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45978.3936181713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45978.3936181713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45978.3936181713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45978.3936181713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45978.3936181713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45978.3936181713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45978.3936181713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45978.3936181713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45978.3936181713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45978.3936181713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45978.3936181713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45978.3936181713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45978.3936181713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45978.3936181713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45978.3936181713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45978.3936181713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45978.3936181713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45978.3936181713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45978.3936181713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45978.3936181713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45978.3936181713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45978.3936181713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45978.3936181713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45978.3936181713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45978.3936181713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45978.3936181713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45978.3936181713</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D2601BAE-50A0-46C9-B1B2-8A718D25F444}"/>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tabSelected="1" workbookViewId="0">
      <pane ySplit="4" topLeftCell="A5"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153.39378020833828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1.9572755787085043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02" t="s">
        <v>25871</v>
      </c>
      <c r="E5" s="103" t="s">
        <v>39100</v>
      </c>
      <c r="F5" s="104">
        <v>45978.286157407405</v>
      </c>
      <c r="G5" s="105">
        <f ca="1">IFERROR(NOW()-F5,"-")</f>
        <v>0.10746076389477821</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3.5805671301204711E-2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1</v>
      </c>
      <c r="D7" s="18" t="s">
        <v>24801</v>
      </c>
      <c r="E7" s="103" t="s">
        <v>39021</v>
      </c>
      <c r="F7" s="104"/>
      <c r="G7" s="105">
        <f ca="1">IFERROR(NOW()-F7,"-")</f>
        <v>45978.3936181713</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45978.3936181713</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45978.3936181713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45978.3936181713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45978.3936181713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45978.3936181713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45978.3936181713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45978.3936181713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45978.3936181713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45978.3936181713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45978.3936181713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45978.3936181713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45978.3936181713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45978.3936181713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45978.3936181713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45978.3936181713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45978.3936181713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45978.3936181713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45978.3936181713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45978.3936181713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45978.3936181713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45978.3936181713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45978.3936181713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45978.3936181713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45978.3936181713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45978.3936181713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45978.3936181713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45978.3936181713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45978.3936181713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45978.3936181713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45978.3936181713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45978.3936181713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45978.3936181713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45978.3936181713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45978.3936181713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45978.3936181713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45978.3936181713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45978.3936181713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45978.3936181713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45978.3936181713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45978.3936181713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45978.3936181713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45978.3936181713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45978.3936181713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45978.3936181713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45978.3936181713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45978.3936181713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45978.3936181713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45978.3936181713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45978.3936181713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45978.3936181713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45978.3936181713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45978.3936181713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45978.3936181713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45978.3936181713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45978.3936181713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45978.3936181713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45978.3936181713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45978.3936181713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45978.3936181713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45978.3936181713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45978.3936181713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45978.3936181713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45978.3936181713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45978.3936181713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45978.3936181713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45978.3936181713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45978.3936181713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45978.3936181713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45978.3936181713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45978.3936181713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45978.3936181713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45978.3936181713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45978.3936181713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45978.3936181713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45978.3936181713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45978.3936181713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45978.3936181713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45978.3936181713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45978.3936181713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45978.3936181713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45978.3936181713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45978.3936181713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45978.3936181713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45978.3936181713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45978.3936181713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45978.3936181713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45978.3936181713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45978.3936181713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45978.3936181713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45978.3936181713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45978.3936181713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45978.3936181713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45978.3936181713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45978.3936181713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45978.3936181713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45978.3936181713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45978.3936181713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45978.3936181713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45978.3936181713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45978.3936181713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45978.3936181713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45978.3936181713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45978.3936181713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45978.3936181713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45978.3936181713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45978.3936181713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45978.3936181713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45978.3936181713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45978.3936181713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45978.3936181713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45978.3936181713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45978.3936181713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45978.3936181713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45978.3936181713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45978.3936181713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45978.3936181713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45978.3936181713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45978.3936181713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45978.3936181713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45978.3936181713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45978.3936181713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45978.3936181713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45978.3936181713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45978.3936181713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45978.3936181713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45978.3936181713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45978.3936181713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45978.3936181713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45978.3936181713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45978.3936181713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45978.3936181713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45978.3936181713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45978.3936181713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45978.3936181713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45978.3936181713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45978.3936181713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45978.3936181713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45978.3936181713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45978.3936181713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45978.3936181713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45978.3936181713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45978.3936181713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45978.3936181713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45978.3936181713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45978.3936181713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45978.3936181713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45978.3936181713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45978.3936181713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45978.3936181713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45978.3936181713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45978.3936181713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45978.3936181713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45978.3936181713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45978.3936181713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45978.3936181713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45978.3936181713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45978.3936181713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45978.3936181713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45978.3936181713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45978.3936181713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45978.3936181713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45978.3936181713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45978.3936181713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45978.3936181713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45978.3936181713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45978.3936181713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45978.3936181713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45978.3936181713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45978.3936181713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45978.3936181713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45978.3936181713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45978.3936181713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45978.3936181713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45978.3936181713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45978.3936181713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45978.3936181713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45978.3936181713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45978.3936181713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45978.3936181713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45978.3936181713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45978.3936181713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45978.3936181713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45978.3936181713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45978.3936181713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45978.3936181713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45978.3936181713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45978.3936181713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45978.3936181713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45978.3936181713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45978.3936181713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45978.3936181713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45978.3936181713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45978.3936181713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45978.3936181713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45978.3936181713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45978.3936181713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45978.3936181713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45978.3936181713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45978.3936181713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45978.3936181713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45978.3936181713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45978.3936181713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45978.3936181713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45978.3936181713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45978.3936181713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45978.3936181713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45978.3936181713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45978.3936181713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45978.3936181713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45978.3936181713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45978.3936181713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45978.3936181713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6.2148263888957445E-2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2.7252430561929941E-2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45978.3936181713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45978.3936181713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45978.3936181713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45978.3936181713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45978.3936181713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45978.3936181713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45978.3936181713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45978.3936181713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45978.3936181713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45978.3936181713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45978.3936181713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45978.3936181713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45978.3936181713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45978.3936181713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45978.3936181713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45978.3936181713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45978.3936181713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45978.3936181713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45978.3936181713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45978.3936181713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45978.3936181713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45978.3936181713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45978.3936181713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45978.3936181713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45978.3936181713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45978.3936181713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45978.3936181713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45978.3936181713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45978.3936181713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45978.3936181713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45978.3936181713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45978.3936181713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45978.3936181713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45978.3936181713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45978.3936181713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45978.3936181713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45978.3936181713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45978.3936181713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45978.3936181713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45978.3936181713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45978.3936181713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45978.3936181713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45978.3936181713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45978.3936181713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45978.3936181713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45978.3936181713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45978.3936181713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45978.3936181713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45978.3936181713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45978.3936181713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45978.3936181713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45978.3936181713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45978.3936181713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45978.3936181713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45978.3936181713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45978.3936181713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45978.3936181713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45978.3936181713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45978.3936181713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45978.3936181713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45978.3936181713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45978.3936181713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45978.3936181713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45978.3936181713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45978.3936181713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45978.3936181713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45978.3936181713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45978.3936181713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45978.3936181713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45978.3936181713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45978.3936181713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45978.3936181713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45978.3936181713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45978.3936181713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45978.3936181713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45978.3936181713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45978.3936181713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45978.3936181713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45978.3936181713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45978.3936181713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45978.3936181713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45978.3936181713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45978.3936181713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45978.3936181713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45978.3936181713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45978.3936181713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45978.3936181713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45978.3936181713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45978.3936181713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45978.3936181713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45978.3936181713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45978.3936181713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45978.3936181713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45978.3936181713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45978.3936181713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45978.3936181713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45978.3936181713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45978.3936181713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45978.3936181713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45978.3936181713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45978.3936181713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45978.3936181713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45978.3936181713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45978.3936181713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45978.3936181713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45978.3936181713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45978.3936181713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45978.3936181713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45978.3936181713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45978.3936181713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45978.3936181713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45978.3936181713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45978.3936181713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45978.3936181713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45978.3936181713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45978.3936181713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45978.3936181713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45978.3936181713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45978.3936181713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45978.3936181713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45978.3936181713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45978.3936181713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45978.3936181713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45978.3936181713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45978.3936181713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45978.3936181713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45978.3936181713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45978.3936181713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45978.3936181713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45978.3936181713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45978.3936181713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45978.3936181713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45978.3936181713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45978.3936181713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45978.3936181713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45978.3936181713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45978.3936181713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45978.3936181713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45978.3936181713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45978.3936181713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45978.3936181713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45978.3936181713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45978.3936181713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45978.3936181713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45978.3936181713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45978.3936181713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45978.3936181713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45978.3936181713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45978.3936181713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45978.3936181713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45978.3936181713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45978.3936181713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45978.3936181713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45978.3936181713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45978.3936181713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45978.3936181713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45978.3936181713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45978.3936181713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45978.3936181713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45978.3936181713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45978.3936181713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45978.3936181713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45978.3936181713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45978.3936181713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45978.3936181713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45978.3936181713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45978.3936181713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45978.3936181713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45978.3936181713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45978.3936181713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45978.3936181713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45978.3936181713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45978.3936181713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45978.3936181713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45978.3936181713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45978.3936181713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45978.3936181713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45978.3936181713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45978.3936181713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45978.3936181713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45978.3936181713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45978.3936181713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45978.3936181713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45978.3936181713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45978.3936181713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45978.3936181713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45978.3936181713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45978.3936181713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45978.3936181713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45978.3936181713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45978.3936181713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45978.3936181713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45978.3936181713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45978.3936181713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45978.3936181713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45978.3936181713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45978.3936181713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45978.3936181713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45978.3936181713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45978.3936181713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45978.3936181713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45978.3936181713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45978.3936181713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45978.3936181713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45978.3936181713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45978.3936181713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45978.3936181713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45978.3936181713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45978.3936181713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45978.3936181713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45978.3936181713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45978.3936181713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45978.3936181713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45978.3936181713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45978.3936181713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45978.3936181713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45978.3936181713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45978.3936181713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45978.3936181713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45978.3936181713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45978.3936181713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45978.3936181713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45978.3936181713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45978.3936181713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45978.3936181713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45978.3936181713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45978.3936181713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45978.3936181713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45978.3936181713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45978.3936181713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45978.3936181713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45978.3936181713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45978.3936181713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45978.3936181713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45978.3936181713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45978.3936181713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45978.3936181713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45978.3936181713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45978.3936181713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45978.3936181713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45978.3936181713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45978.3936181713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45978.3936181713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45978.3936181713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45978.3936181713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45978.3936181713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45978.3936181713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45978.3936181713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45978.3936181713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45978.3936181713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45978.3936181713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45978.3936181713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45978.3936181713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45978.3936181713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45978.3936181713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45978.3936181713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45978.3936181713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45978.3936181713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45978.3936181713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45978.3936181713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45978.3936181713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45978.3936181713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45978.3936181713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45978.3936181713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45978.3936181713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45978.3936181713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45978.3936181713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45978.3936181713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45978.3936181713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45978.3936181713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45978.3936181713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45978.3936181713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45978.3936181713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45978.3936181713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45978.3936181713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45978.3936181713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45978.3936181713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45978.3936181713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45978.3936181713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45978.3936181713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45978.3936181713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45978.3936181713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45978.3936181713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45978.3936181713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45978.3936181713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45978.3936181713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45978.3936181713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45978.3936181713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45978.3936181713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45978.3936181713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45978.3936181713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45978.3936181713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45978.3936181713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45978.3936181713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45978.3936181713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45978.3936181713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45978.3936181713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45978.3936181713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45978.3936181713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45978.3936181713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45978.3936181713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45978.3936181713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45978.3936181713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45978.3936181713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45978.3936181713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45978.3936181713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45978.3936181713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45978.3936181713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45978.3936181713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45978.3936181713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45978.3936181713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45978.3936181713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45978.3936181713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45978.3936181713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45978.3936181713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45978.3936181713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45978.3936181713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45978.3936181713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45978.3936181713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45978.3936181713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45978.3936181713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45978.3936181713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45978.3936181713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45978.3936181713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45978.3936181713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45978.3936181713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45978.3936181713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45978.3936181713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45978.3936181713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45978.3936181713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45978.3936181713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45978.3936181713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45978.3936181713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45978.3936181713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45978.3936181713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45978.3936181713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45978.3936181713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45978.3936181713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45978.3936181713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45978.3936181713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45978.3936181713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45978.3936181713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45978.3936181713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45978.3936181713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45978.3936181713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45978.3936181713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45978.3936181713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45978.3936181713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45978.3936181713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45978.3936181713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45978.3936181713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45978.3936181713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45978.3936181713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45978.3936181713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45978.3936181713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45978.3936181713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45978.3936181713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45978.3936181713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45978.3936181713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45978.3936181713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45978.3936181713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45978.3936181713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45978.3936181713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45978.3936181713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45978.3936181713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45978.3936181713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45978.3936181713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45978.3936181713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45978.3936181713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45978.3936181713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45978.3936181713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45978.3936181713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45978.3936181713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45978.3936181713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45978.3936181713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45978.3936181713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45978.3936181713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45978.3936181713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45978.3936181713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45978.3936181713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45978.3936181713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45978.3936181713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45978.3936181713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45978.3936181713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45978.3936181713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45978.3936181713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45978.3936181713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45978.3936181713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45978.3936181713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45978.3936181713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45978.3936181713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45978.3936181713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45978.3936181713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45978.3936181713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45978.3936181713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45978.3936181713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45978.3936181713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45978.3936181713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45978.3936181713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45978.3936181713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45978.3936181713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45978.3936181713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45978.3936181713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45978.3936181713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45978.3936181713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45978.3936181713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45978.3936181713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45978.3936181713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45978.3936181713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45978.3936181713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45978.3936181713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45978.3936181713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45978.3936181713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45978.3936181713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45978.3936181713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45978.3936181713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45978.3936181713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45978.3936181713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45978.3936181713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45978.3936181713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45978.3936181713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45978.3936181713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45978.3936181713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45978.3936181713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45978.3936181713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45978.3936181713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45978.3936181713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45978.3936181713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45978.3936181713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45978.3936181713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45978.3936181713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45978.3936181713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45978.3936181713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45978.3936181713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45978.3936181713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45978.3936181713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45978.3936181713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45978.3936181713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45978.3936181713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45978.3936181713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45978.3936181713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45978.3936181713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45978.3936181713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45978.3936181713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45978.3936181713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45978.3936181713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45978.3936181713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45978.3936181713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45978.3936181713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45978.3936181713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45978.3936181713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45978.3936181713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45978.3936181713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45978.3936181713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45978.3936181713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45978.3936181713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45978.3936181713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45978.3936181713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45978.3936181713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45978.3936181713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45978.3936181713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45978.3936181713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45978.3936181713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45978.3936181713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45978.3936181713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45978.3936181713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45978.3936181713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45978.3936181713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45978.3936181713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45978.3936181713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45978.3936181713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45978.3936181713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45978.3936181713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45978.3936181713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45978.3936181713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45978.3936181713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45978.3936181713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45978.3936181713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45978.3936181713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45978.3936181713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45978.3936181713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45978.3936181713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45978.3936181713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45978.3936181713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45978.3936181713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45978.3936181713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45978.3936181713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45978.3936181713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45978.3936181713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45978.3936181713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45978.3936181713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45978.3936181713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45978.3936181713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45978.3936181713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45978.3936181713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45978.3936181713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45978.3936181713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45978.3936181713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45978.3936181713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45978.3936181713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45978.3936181713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45978.3936181713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45978.3936181713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45978.3936181713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45978.3936181713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45978.3936181713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45978.3936181713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45978.3936181713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45978.3936181713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45978.3936181713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45978.3936181713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45978.3936181713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45978.3936181713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45978.3936181713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45978.3936181713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45978.3936181713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45978.3936181713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45978.3936181713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45978.3936181713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45978.3936181713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45978.3936181713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45978.3936181713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45978.3936181713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45978.3936181713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45978.3936181713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45978.3936181713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45978.3936181713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45978.3936181713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45978.3936181713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45978.3936181713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45978.3936181713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45978.3936181713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45978.3936181713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45978.3936181713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45978.3936181713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45978.3936181713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45978.3936181713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45978.3936181713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45978.3936181713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45978.3936181713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45978.3936181713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45978.3936181713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45978.3936181713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45978.3936181713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45978.3936181713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45978.3936181713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45978.3936181713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45978.3936181713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45978.3936181713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45978.3936181713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45978.3936181713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45978.3936181713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45978.3936181713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45978.3936181713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45978.3936181713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45978.3936181713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45978.3936181713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45978.3936181713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45978.3936181713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45978.3936181713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45978.3936181713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45978.3936181713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45978.3936181713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45978.3936181713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45978.3936181713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45978.3936181713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45978.3936181713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45978.3936181713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45978.3936181713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45978.3936181713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45978.3936181713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45978.3936181713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45978.3936181713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45978.3936181713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45978.3936181713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45978.3936181713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45978.3936181713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45978.3936181713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45978.3936181713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45978.3936181713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45978.3936181713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45978.3936181713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45978.3936181713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45978.3936181713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45978.3936181713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45978.3936181713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45978.3936181713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45978.3936181713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45978.3936181713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45978.3936181713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45978.3936181713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45978.3936181713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45978.3936181713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45978.3936181713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45978.3936181713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45978.3936181713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45978.3936181713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45978.3936181713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45978.3936181713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45978.3936181713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45978.3936181713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45978.3936181713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45978.3936181713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45978.3936181713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45978.3936181713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45978.3936181713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45978.3936181713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45978.3936181713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45978.3936181713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45978.3936181713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45978.3936181713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45978.3936181713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45978.3936181713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45978.3936181713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45978.3936181713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45978.3936181713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45978.3936181713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45978.3936181713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45978.3936181713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45978.3936181713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45978.3936181713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45978.3936181713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45978.3936181713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45978.3936181713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45978.3936181713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45978.3936181713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45978.3936181713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45978.3936181713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45978.3936181713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45978.3936181713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45978.3936181713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45978.3936181713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45978.3936181713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45978.3936181713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45978.3936181713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45978.3936181713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45978.3936181713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45978.3936181713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45978.3936181713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45978.3936181713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45978.3936181713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45978.3936181713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45978.3936181713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45978.3936181713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45978.3936181713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45978.3936181713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45978.3936181713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45978.3936181713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45978.3936181713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45978.3936181713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45978.3936181713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45978.3936181713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45978.3936181713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45978.3936181713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45978.3936181713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45978.3936181713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45978.3936181713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45978.3936181713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45978.3936181713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45978.3936181713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45978.3936181713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45978.3936181713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45978.3936181713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45978.3936181713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45978.3936181713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45978.3936181713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45978.3936181713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45978.3936181713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45978.3936181713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45978.3936181713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45978.3936181713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45978.3936181713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45978.3936181713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45978.3936181713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45978.3936181713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45978.3936181713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45978.3936181713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45978.3936181713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45978.3936181713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45978.3936181713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45978.3936181713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45978.3936181713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45978.3936181713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45978.3936181713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45978.3936181713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45978.3936181713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45978.3936181713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45978.3936181713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45978.3936181713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45978.3936181713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45978.3936181713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45978.3936181713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45978.3936181713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45978.3936181713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45978.3936181713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45978.3936181713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45978.3936181713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45978.3936181713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45978.3936181713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45978.3936181713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45978.3936181713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45978.3936181713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45978.3936181713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45978.3936181713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45978.3936181713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45978.3936181713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45978.3936181713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45978.3936181713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45978.3936181713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45978.3936181713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45978.3936181713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45978.3936181713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45978.3936181713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45978.3936181713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45978.3936181713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45978.3936181713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45978.3936181713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45978.3936181713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45978.3936181713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45978.3936181713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45978.3936181713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45978.3936181713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45978.3936181713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45978.3936181713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45978.3936181713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45978.3936181713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45978.3936181713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45978.3936181713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45978.3936181713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45978.3936181713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45978.3936181713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45978.3936181713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45978.3936181713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45978.3936181713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45978.3936181713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45978.3936181713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45978.3936181713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45978.3936181713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45978.3936181713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45978.3936181713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45978.3936181713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45978.3936181713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45978.3936181713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45978.3936181713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45978.3936181713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45978.3936181713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45978.3936181713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45978.3936181713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45978.3936181713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45978.3936181713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45978.3936181713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45978.3936181713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45978.3936181713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45978.3936181713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45978.3936181713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45978.3936181713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45978.3936181713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45978.3936181713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45978.3936181713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45978.3936181713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45978.3936181713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45978.3936181713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45978.3936181713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45978.3936181713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45978.3936181713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45978.3936181713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45978.3936181713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45978.3936181713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45978.3936181713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45978.3936181713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45978.3936181713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45978.3936181713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45978.3936181713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45978.3936181713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45978.3936181713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45978.3936181713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45978.3936181713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45978.3936181713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45978.3936181713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45978.3936181713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45978.3936181713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45978.3936181713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45978.3936181713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45978.3936181713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45978.3936181713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45978.3936181713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45978.3936181713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45978.3936181713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45978.3936181713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45978.3936181713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45978.3936181713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45978.3936181713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45978.3936181713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45978.3936181713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45978.3936181713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45978.3936181713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45978.3936181713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45978.3936181713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45978.3936181713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45978.3936181713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45978.3936181713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45978.3936181713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45978.3936181713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45978.3936181713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45978.3936181713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45978.3936181713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45978.3936181713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45978.3936181713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45978.3936181713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45978.3936181713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45978.3936181713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45978.3936181713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45978.3936181713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45978.3936181713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45978.3936181713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45978.3936181713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45978.3936181713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45978.3936181713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45978.3936181713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45978.3936181713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45978.3936181713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45978.3936181713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45978.3936181713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45978.3936181713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45978.3936181713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45978.3936181713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45978.3936181713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45978.3936181713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45978.3936181713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45978.393618402777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45978.393618402777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45978.393618402777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45978.393618402777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45978.393618402777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45978.393618402777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45978.393618402777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45978.393618402777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45978.393618402777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45978.393618402777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45978.393618402777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45978.393618402777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45978.393618402777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45978.393618402777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45978.393618402777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45978.393618402777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45978.393618402777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45978.393618402777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45978.393618402777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45978.393618402777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45978.393618402777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45978.393618402777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45978.393618402777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45978.393618402777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45978.393618402777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45978.393618402777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45978.393618402777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45978.393618402777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45978.393618402777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45978.393618402777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45978.393618402777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45978.393618402777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45978.393618402777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45978.393618402777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45978.393618402777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45978.393618402777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45978.393618402777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45978.393618402777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45978.393618402777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45978.393618402777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45978.393618402777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45978.393618402777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45978.393618402777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45978.393618402777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45978.393618402777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45978.393618402777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45978.393618402777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45978.393618402777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45978.393618402777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45978.393618402777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45978.393618402777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45978.393618402777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45978.393618402777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45978.393618402777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45978.393618402777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45978.393618402777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45978.393618402777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45978.393618402777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45978.393618402777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45978.393618402777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45978.393618402777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45978.393618402777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45978.393618402777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45978.393618402777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45978.393618402777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45978.393618402777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45978.393618402777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45978.393618402777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45978.393618402777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45978.393618402777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45978.393618402777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45978.393618402777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45978.393618402777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45978.393618402777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45978.393618402777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45978.393618402777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45978.393618402777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45978.393618402777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45978.393618402777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45978.393618402777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45978.393618402777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45978.393618402777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45978.393618402777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45978.393618402777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45978.393618402777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45978.393618402777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45978.393618402777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45978.393618402777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45978.393618402777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45978.393618402777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45978.393618402777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45978.393618402777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45978.393618402777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45978.393618402777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45978.393618402777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45978.393618402777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45978.393618402777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45978.393618402777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45978.393618402777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45978.393618402777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45978.393618402777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45978.393618402777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45978.393618402777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45978.393618402777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45978.393618402777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45978.393618402777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45978.393618402777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45978.393618402777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45978.393618402777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45978.393618402777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45978.393618402777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45978.393618402777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45978.393618402777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45978.393618402777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45978.393618402777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45978.393618402777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45978.393618402777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45978.393618402777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45978.393618402777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45978.393618402777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45978.393618402777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45978.393618402777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45978.393618402777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45978.393618402777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45978.393618402777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45978.393618402777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45978.393618402777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45978.393618402777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45978.393618402777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45978.393618402777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45978.393618402777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45978.393618402777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45978.393618402777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45978.393618402777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45978.393618402777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45978.393618402777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45978.393618402777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45978.393618402777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45978.393618402777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45978.393618402777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45978.393618402777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45978.393618402777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45978.393618402777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45978.393618402777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45978.393618402777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45978.393618402777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45978.393618402777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45978.393618402777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45978.393618402777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45978.393618402777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45978.393618402777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45978.393618402777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45978.393618402777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45978.393618402777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45978.393618402777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45978.393618402777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45978.393618402777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45978.393618402777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45978.393618402777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45978.393618402777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45978.393618402777</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274.91290057870356</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45978.3936181713</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45978.3936181713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45978.3936181713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45978.3936181713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45978.3936181713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45978.3936181713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45978.3936181713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45978.3936181713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45978.3936181713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45978.3936181713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45978.3936181713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45978.3936181713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45978.3936181713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45978.3936181713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45978.3936181713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45978.3936181713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45978.3936181713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45978.3936181713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45978.3936181713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45978.3936181713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45978.3936181713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45978.3936181713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45978.3936181713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45978.3936181713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45978.3936181713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45978.3936181713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45978.3936181713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45978.3936181713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45978.3936181713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45978.3936181713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45978.3936181713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45978.3936181713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45978.3936181713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45978.3936181713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45978.3936181713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45978.3936181713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45978.3936181713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45978.3936181713</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5"/>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86.561557986111438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52.204740856483113</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29.732507060187345</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18" ca="1" si="2">IFERROR(NOW()-F5,"")</f>
        <v>0.87881493056192994</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3</v>
      </c>
      <c r="D6" s="110" t="s">
        <v>33508</v>
      </c>
      <c r="E6" s="110" t="s">
        <v>39021</v>
      </c>
      <c r="F6" s="139">
        <v>45978.354155092595</v>
      </c>
      <c r="G6" s="112">
        <f t="shared" ca="1" si="2"/>
        <v>3.9463078705011867E-2</v>
      </c>
      <c r="H6" s="139">
        <v>45978.346550925926</v>
      </c>
      <c r="I6" s="110" t="str">
        <f>IFERROR(VLOOKUP(D6,DB!A:F,6,0),"")</f>
        <v>SCECO</v>
      </c>
      <c r="J6" s="110" t="str">
        <f>IFERROR(VLOOKUP(D6,DB!A:G,7,0),"")</f>
        <v>Vandalized</v>
      </c>
      <c r="K6" s="110" t="s">
        <v>39128</v>
      </c>
      <c r="L6" s="110" t="str">
        <f>IFERROR(VLOOKUP(D6,DB!A:I,9,0),"")</f>
        <v>Latis</v>
      </c>
    </row>
    <row r="7" spans="1:13">
      <c r="A7" s="110"/>
      <c r="B7" s="110" t="str">
        <f>IFERROR(VLOOKUP(D7,DB!A:K,11,0),"")</f>
        <v/>
      </c>
      <c r="C7" s="110"/>
      <c r="D7" s="110"/>
      <c r="E7" s="110"/>
      <c r="F7" s="110"/>
      <c r="G7" s="112">
        <f t="shared" ca="1" si="2"/>
        <v>45978.3936181713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45978.3936181713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45978.3936181713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45978.3936181713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45978.3936181713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45978.3936181713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45978.3936181713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45978.3936181713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45978.3936181713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45978.3936181713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45978.3936181713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45978.3936181713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ref="G19:G82" ca="1" si="3">IFERROR(NOW()-F19,"")</f>
        <v>45978.3936181713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45978.3936181713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45978.3936181713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45978.3936181713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45978.3936181713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45978.3936181713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45978.3936181713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45978.3936181713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45978.3936181713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45978.3936181713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45978.3936181713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45978.3936181713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45978.3936181713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45978.3936181713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45978.3936181713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45978.3936181713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45978.3936181713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45978.3936181713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45978.3936181713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45978.3936181713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45978.3936181713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45978.3936181713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45978.3936181713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45978.3936181713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45978.3936181713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45978.3936181713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45978.3936181713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45978.3936181713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45978.3936181713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45978.3936181713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45978.3936181713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45978.3936181713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45978.3936181713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45978.3936181713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45978.3936181713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45978.3936181713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45978.3936181713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45978.3936181713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45978.3936181713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45978.3936181713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45978.3936181713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45978.3936181713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45978.3936181713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45978.3936181713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45978.3936181713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45978.3936181713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45978.3936181713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45978.3936181713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45978.3936181713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45978.3936181713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45978.3936181713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45978.3936181713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45978.3936181713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45978.3936181713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45978.3936181713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45978.3936181713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45978.3936181713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45978.3936181713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45978.3936181713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45978.3936181713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45978.3936181713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45978.3936181713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45978.3936181713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45978.3936181713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ref="G83:G146" ca="1" si="4">IFERROR(NOW()-F83,"")</f>
        <v>45978.3936181713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45978.3936181713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45978.3936181713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45978.3936181713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45978.3936181713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45978.3936181713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45978.3936181713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45978.3936181713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45978.3936181713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45978.3936181713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45978.3936181713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45978.3936181713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45978.3936181713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45978.3936181713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45978.3936181713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45978.3936181713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45978.3936181713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45978.3936181713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45978.3936181713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45978.3936181713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45978.3936181713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45978.3936181713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45978.3936181713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45978.3936181713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45978.3936181713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45978.3936181713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45978.3936181713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45978.3936181713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45978.3936181713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45978.3936181713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45978.3936181713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45978.3936181713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45978.3936181713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45978.3936181713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45978.3936181713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45978.3936181713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45978.3936181713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45978.3936181713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45978.3936181713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45978.3936181713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45978.3936181713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45978.3936181713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45978.3936181713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45978.3936181713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45978.3936181713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45978.3936181713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45978.3936181713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45978.3936181713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45978.3936181713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45978.3936181713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45978.3936181713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45978.3936181713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45978.3936181713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45978.3936181713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45978.3936181713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45978.3936181713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45978.3936181713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45978.3936181713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45978.3936181713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45978.3936181713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45978.3936181713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45978.3936181713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45978.3936181713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45978.3936181713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ref="G147:G210" ca="1" si="5">IFERROR(NOW()-F147,"")</f>
        <v>45978.3936181713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45978.3936181713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45978.3936181713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45978.3936181713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45978.3936181713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45978.3936181713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45978.3936181713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45978.3936181713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45978.3936181713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45978.3936181713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45978.3936181713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45978.3936181713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45978.3936181713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45978.3936181713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45978.3936181713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45978.3936181713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45978.3936181713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45978.3936181713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45978.3936181713</v>
      </c>
      <c r="H165" s="110"/>
      <c r="I165" s="110" t="str">
        <f>IFERROR(VLOOKUP(D165,DB!A:F,6,0),"")</f>
        <v/>
      </c>
      <c r="J165" s="110" t="str">
        <f>IFERROR(VLOOKUP(D165,DB!A:G,7,0),"")</f>
        <v/>
      </c>
      <c r="K165" s="110"/>
      <c r="L165" s="110" t="str">
        <f>IFERROR(VLOOKUP(D165,DB!A:I,9,0),"")</f>
        <v/>
      </c>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39129</v>
      </c>
      <c r="B2" s="122" t="str">
        <f>IFERROR(VLOOKUP(D2,DB!A:K,11,0),"")</f>
        <v>R6</v>
      </c>
      <c r="C2" s="123">
        <v>1</v>
      </c>
      <c r="D2" s="122" t="s">
        <v>30938</v>
      </c>
      <c r="E2" s="110" t="s">
        <v>39021</v>
      </c>
      <c r="F2" s="124">
        <v>45977.926087962966</v>
      </c>
      <c r="G2" s="105">
        <f t="shared" ref="G2:G58" ca="1" si="0">IFERROR(NOW()-F2,"-")</f>
        <v>0.46753020833421033</v>
      </c>
      <c r="H2" s="124">
        <v>45978.034363425926</v>
      </c>
      <c r="I2" s="122" t="str">
        <f>IFERROR(VLOOKUP(D2,DB!A:F,6,0),"")</f>
        <v>SCECO</v>
      </c>
      <c r="J2" s="122" t="str">
        <f>IFERROR(VLOOKUP(D2,DB!A:G,7,0),"")</f>
        <v>Dead</v>
      </c>
      <c r="K2" s="125" t="s">
        <v>39130</v>
      </c>
      <c r="L2" s="126" t="str">
        <f>IFERROR(VLOOKUP(D2,DB!A:I,9,0),"")</f>
        <v>Latis</v>
      </c>
    </row>
    <row r="3" spans="1:16382" ht="31.5" customHeight="1">
      <c r="A3" s="121" t="s">
        <v>39131</v>
      </c>
      <c r="B3" s="122" t="str">
        <f>IFERROR(VLOOKUP(D3,DB!A:K,11,0),"")</f>
        <v>R6</v>
      </c>
      <c r="C3" s="123">
        <v>3</v>
      </c>
      <c r="D3" s="122" t="s">
        <v>30992</v>
      </c>
      <c r="E3" s="110" t="s">
        <v>39100</v>
      </c>
      <c r="F3" s="124">
        <v>45978.369895833333</v>
      </c>
      <c r="G3" s="105">
        <f t="shared" ca="1" si="0"/>
        <v>2.3722337966319174E-2</v>
      </c>
      <c r="H3" s="124">
        <v>45978.362303240741</v>
      </c>
      <c r="I3" s="122" t="str">
        <f>IFERROR(VLOOKUP(D3,DB!A:F,6,0),"")</f>
        <v>Generator-SG</v>
      </c>
      <c r="J3" s="122" t="str">
        <f>IFERROR(VLOOKUP(D3,DB!A:G,7,0),"")</f>
        <v>Dead</v>
      </c>
      <c r="K3" s="125" t="s">
        <v>39132</v>
      </c>
      <c r="L3" s="126" t="str">
        <f>IFERROR(VLOOKUP(D3,DB!A:I,9,0),"")</f>
        <v>Latis</v>
      </c>
    </row>
    <row r="4" spans="1:16382" ht="31.5" customHeight="1">
      <c r="A4" s="121"/>
      <c r="B4" s="122" t="str">
        <f>IFERROR(VLOOKUP(D4,DB!A:K,11,0),"")</f>
        <v/>
      </c>
      <c r="C4" s="123"/>
      <c r="D4" s="122"/>
      <c r="E4" s="110"/>
      <c r="F4" s="124"/>
      <c r="G4" s="105">
        <f t="shared" ca="1" si="0"/>
        <v>45978.3936181713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45978.3936181713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45978.3936181713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45978.3936181713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45978.3936181713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45978.3936181713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45978.3936181713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45978.3936181713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45978.3936181713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45978.3936181713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45978.3936181713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45978.3936181713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45978.3936181713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45978.3936181713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45978.3936181713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45978.3936181713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45978.3936181713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45978.3936181713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45978.3936181713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45978.3936181713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45978.3936181713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45978.3936181713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45978.3936181713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45978.3936181713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45978.3936181713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45978.3936181713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45978.3936181713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45978.3936181713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45978.3936181713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45978.3936181713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45978.3936181713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45978.3936181713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45978.3936181713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45978.3936181713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45978.3936181713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45978.3936181713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45978.3936181713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45978.3936181713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45978.3936181713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45978.3936181713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45978.3936181713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45978.3936181713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45978.3936181713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45978.3936181713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45978.3936181713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45978.3936181713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45978.3936181713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45978.3936181713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45978.3936181713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45978.3936181713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45978.3936181713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45978.3936181713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45978.3936181713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45978.3936181713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45978.3936181713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45978.3936181713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45978.3936181713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45978.3936181713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45978.3936181713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45978.3936181713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45978.3936181713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45978.3936181713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45978.3936181713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45978.3936181713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45978.3936181713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45978.3936181713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45978.3936181713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45978.3936181713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45978.3936181713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45978.3936181713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45978.3936181713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45978.3936181713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45978.3936181713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45978.3936181713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45978.3936181713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45978.3936181713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45978.3936181713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45978.3936181713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45978.3936181713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45978.3936181713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45978.3936181713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45978.3936181713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45978.3936181713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45978.3936181713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45978.3936181713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45978.3936181713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45978.3936181713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45978.3936181713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45978.3936181713</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2025-11-17T06:27:03Z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