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70" documentId="120_S{2AC9BD13-BADA-5192-A53E-5A8FF88502F6}" xr6:coauthVersionLast="47" xr6:coauthVersionMax="47" xr10:uidLastSave="{B630FAE1-2653-490C-937A-6E6F407AB6D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<sst xmlns="http://schemas.openxmlformats.org/spreadsheetml/2006/main" count="181531" uniqueCount="39143">
  <si>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</si>
  <si>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</si>
  <si>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</si>
  <si>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</si>
  <si>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</si>
  <si>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</si>
  <si>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</si>
  <si>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</si>
  <si>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</si>
  <si>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</si>
  <si>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</si>
  <si>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</si>
  <si>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</si>
  <si>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</si>
  <si>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</si>
  <si>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</si>
  <si>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</si>
  <si>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</si>
  <si>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</si>
  <si>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</si>
  <si>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</si>
  <si>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</si>
  <si>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</si>
  <si>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</si>
  <si>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</si>
  <si>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</si>
  <si>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</si>
  <si>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</si>
  <si>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</si>
  <si>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</si>
  <si>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</si>
  <si>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</si>
  <si>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</si>
  <si>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</si>
  <si>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</si>
  <si>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</si>
  <si>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</si>
  <si>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</si>
  <si>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</si>
  <si>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</si>
  <si>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</si>
  <si>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</si>
  <si>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</si>
  <si>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</si>
  <si>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</si>
  <si>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</si>
  <si>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</si>
  <si>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</si>
  <si>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</si>
  <si>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</si>
  <si>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</si>
  <si>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</si>
  <si>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</si>
  <si>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</si>
  <si>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</si>
  <si>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</si>
  <si>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</si>
  <si>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</si>
  <si>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</si>
  <si>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</si>
  <si>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</si>
  <si>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</si>
  <si>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</si>
  <si>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</si>
  <si>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</si>
  <si>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</si>
  <si>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</si>
  <si>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</si>
  <si>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</si>
  <si>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</si>
  <si>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</si>
  <si>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</si>
  <si>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</si>
  <si>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</si>
  <si>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</si>
  <si>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</si>
  <si>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</si>
  <si>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</si>
  <si>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</si>
  <si>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</si>
  <si>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</si>
  <si>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</si>
  <si>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</si>
  <si>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</si>
  <si>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</si>
  <si>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</si>
  <si>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</si>
  <si>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</si>
  <si>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</si>
  <si>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</si>
  <si>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</si>
  <si>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</si>
  <si>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</si>
  <si>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</si>
  <si>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</si>
  <si>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</si>
  <si>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</si>
  <si>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</si>
  <si>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</si>
  <si>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</si>
  <si>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</si>
  <si>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</si>
  <si>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</si>
  <si>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</si>
  <si>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</si>
  <si>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</si>
  <si>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</si>
  <si>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</si>
  <si>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</si>
  <si>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</si>
  <si>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</si>
  <si>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</si>
  <si>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</si>
  <si>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</si>
  <si>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</si>
  <si>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</si>
  <si>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</si>
  <si>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</si>
  <si>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</si>
  <si>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</si>
  <si>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</si>
  <si>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</si>
  <si>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</si>
  <si>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</si>
  <si>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</si>
  <si>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</si>
  <si>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</si>
  <si>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</si>
  <si>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</si>
  <si>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</si>
  <si>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</si>
  <si>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</si>
  <si>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</si>
  <si>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</si>
  <si>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</si>
  <si>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</si>
  <si>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</si>
  <si>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</si>
  <si>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</si>
  <si>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</si>
  <si>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</si>
  <si>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</si>
  <si>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</si>
  <si>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</si>
  <si>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</si>
  <si>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</si>
  <si>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</si>
  <si>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</si>
  <si>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</si>
  <si>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</si>
  <si>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</si>
  <si>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</si>
  <si>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</si>
  <si>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</si>
  <si>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</si>
  <si>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</si>
  <si>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</si>
  <si>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</si>
  <si>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</si>
  <si>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</si>
  <si>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</si>
  <si>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</si>
  <si>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</si>
  <si>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</si>
  <si>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</si>
  <si>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</si>
  <si>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</si>
  <si>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</si>
  <si>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</si>
  <si>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</si>
  <si>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</si>
  <si>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</si>
  <si>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</si>
  <si>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</si>
  <si>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</si>
  <si>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</si>
  <si>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</si>
  <si>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</si>
  <si>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</si>
  <si>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</si>
  <si>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</si>
  <si>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</si>
  <si>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</si>
  <si>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</si>
  <si>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</si>
  <si>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</si>
  <si>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</si>
  <si>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</si>
  <si>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</si>
  <si>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</si>
  <si>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</si>
  <si>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</si>
  <si>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</si>
  <si>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</si>
  <si>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</si>
  <si>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</si>
  <si>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</si>
  <si>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</si>
  <si>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</si>
  <si>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</si>
  <si>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</si>
  <si>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</si>
  <si>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</si>
  <si>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</si>
  <si>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</si>
  <si>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</si>
  <si>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</si>
  <si>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</si>
  <si>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</si>
  <si>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</si>
  <si>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</si>
  <si>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</si>
  <si>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</si>
  <si>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</si>
  <si>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</si>
  <si>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</si>
  <si>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</si>
  <si>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</si>
  <si>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</si>
  <si>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</si>
  <si>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</si>
  <si>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</si>
  <si>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</si>
  <si>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</si>
  <si>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</si>
  <si>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</si>
  <si>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</si>
  <si>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</si>
  <si>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</si>
  <si>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</si>
  <si>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</si>
  <si>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</si>
  <si>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</si>
  <si>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</si>
  <si>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</si>
  <si>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</si>
  <si>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</si>
  <si>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</si>
  <si>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</si>
  <si>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</si>
  <si>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</si>
  <si>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</si>
  <si>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</si>
  <si>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</si>
  <si>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</si>
  <si>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</si>
  <si>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</si>
  <si>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</si>
  <si>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</si>
  <si>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</si>
  <si>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</si>
  <si>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</si>
  <si>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</si>
  <si>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</si>
  <si>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</si>
  <si>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</si>
  <si>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</si>
  <si>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</si>
  <si>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</si>
  <si>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</si>
  <si>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</si>
  <si>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</si>
  <si>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</si>
  <si>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</si>
  <si>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</si>
  <si>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</si>
  <si>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</si>
  <si>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</si>
  <si>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</si>
  <si>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</si>
  <si>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</si>
  <si>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</si>
  <si>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</si>
  <si>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</si>
  <si>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</si>
  <si>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</si>
  <si>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</si>
  <si>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</si>
  <si>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</si>
  <si>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</si>
  <si>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</si>
  <si>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</si>
  <si>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</si>
  <si>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</si>
  <si>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</si>
  <si>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</si>
  <si>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</si>
  <si>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</si>
  <si>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</si>
  <si>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</si>
  <si>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</si>
  <si>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</si>
  <si>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</si>
  <si>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</si>
  <si>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</si>
  <si>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</si>
  <si>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</si>
  <si>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</si>
  <si>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</si>
  <si>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</si>
  <si>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</si>
  <si>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</si>
  <si>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</si>
  <si>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</si>
  <si>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</si>
  <si>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</si>
  <si>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</si>
  <si>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</si>
  <si>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</si>
  <si>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</si>
  <si>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</si>
  <si>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</si>
  <si>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</si>
  <si>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</si>
  <si>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</si>
  <si>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</si>
  <si>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</si>
  <si>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</si>
  <si>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</si>
  <si>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</si>
  <si>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</si>
  <si>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</si>
  <si>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</si>
  <si>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</si>
  <si>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</si>
  <si>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</si>
  <si>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</si>
  <si>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</si>
  <si>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</si>
  <si>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</si>
  <si>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</si>
  <si>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</si>
  <si>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</si>
  <si>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</si>
  <si>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</si>
  <si>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</si>
  <si>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</si>
  <si>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</si>
  <si>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</si>
  <si>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</si>
  <si>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</si>
  <si>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</si>
  <si>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</si>
  <si>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</si>
  <si>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</si>
  <si>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</si>
  <si>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</si>
  <si>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</si>
  <si>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</si>
  <si>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</si>
  <si>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</si>
  <si>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</si>
  <si>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</si>
  <si>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</si>
  <si>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</si>
  <si>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</si>
  <si>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</si>
  <si>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</si>
  <si>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</si>
  <si>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</si>
  <si>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</si>
  <si>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</si>
  <si>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</si>
  <si>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</si>
  <si>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</si>
  <si>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</si>
  <si>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</si>
  <si>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</si>
  <si>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</si>
  <si>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</si>
  <si>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</si>
  <si>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</si>
  <si>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</si>
  <si>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</si>
  <si>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</si>
  <si>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</si>
  <si>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</si>
  <si>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</si>
  <si>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</si>
  <si>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</si>
  <si>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</si>
  <si>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</si>
  <si>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</si>
  <si>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</si>
  <si>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</si>
  <si>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</si>
  <si>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</si>
  <si>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</si>
  <si>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</si>
  <si>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</si>
  <si>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</si>
  <si>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</si>
  <si>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</si>
  <si>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</si>
  <si>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</si>
  <si>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</si>
  <si>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</si>
  <si>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</si>
  <si>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</si>
  <si>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</si>
  <si>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</si>
  <si>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</si>
  <si>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</si>
  <si>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</si>
  <si>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</si>
  <si>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</si>
  <si>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</si>
  <si>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</si>
  <si>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</si>
  <si>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</si>
  <si>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</si>
  <si>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</si>
  <si>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</si>
  <si>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</si>
  <si>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</si>
  <si>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</si>
  <si>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</si>
  <si>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</si>
  <si>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</si>
  <si>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</si>
  <si>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</si>
  <si>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</si>
  <si>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</si>
  <si>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</si>
  <si>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</si>
  <si>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</si>
  <si>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</si>
  <si>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</si>
  <si>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</si>
  <si>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</si>
  <si>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</si>
  <si>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</si>
  <si>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</si>
  <si>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</si>
  <si>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</si>
  <si>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</si>
  <si>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</si>
  <si>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</si>
  <si>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</si>
  <si>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</si>
  <si>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</si>
  <si>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</si>
  <si>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</si>
  <si>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</si>
  <si>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</si>
  <si>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</si>
  <si>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</si>
  <si>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</si>
  <si>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</si>
  <si>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</si>
  <si>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</si>
  <si>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</si>
  <si>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</si>
  <si>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</si>
  <si>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</si>
  <si>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</si>
  <si>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</si>
  <si>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</si>
  <si>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</si>
  <si>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</si>
  <si>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</si>
  <si>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</si>
  <si>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</si>
  <si>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</si>
  <si>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</si>
  <si>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</si>
  <si>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</si>
  <si>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</si>
  <si>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</si>
  <si>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</si>
  <si>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</si>
  <si>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</si>
  <si>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</si>
  <si>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</si>
  <si>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</si>
  <si>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</si>
  <si>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</si>
  <si>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</si>
  <si>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</si>
  <si>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</si>
  <si>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</si>
  <si>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</si>
  <si>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</si>
  <si>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</si>
  <si>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</si>
  <si>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</si>
  <si>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</si>
  <si>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</si>
  <si>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</si>
  <si>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</si>
  <si>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</si>
  <si>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</si>
  <si>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</si>
  <si>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</si>
  <si>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</si>
  <si>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</si>
  <si>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</si>
  <si>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</si>
  <si>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</si>
  <si>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</si>
  <si>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</si>
  <si>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</si>
  <si>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</si>
  <si>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</si>
  <si>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</si>
  <si>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</si>
  <si>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</si>
  <si>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</si>
  <si>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</si>
  <si>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</si>
  <si>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</si>
  <si>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</si>
  <si>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</si>
  <si>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</si>
  <si>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</si>
  <si>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</si>
  <si>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</si>
  <si>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</si>
  <si>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</si>
  <si>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</si>
  <si>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</si>
  <si>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</si>
  <si>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</si>
  <si>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</si>
  <si>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</si>
  <si>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</si>
  <si>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</si>
  <si>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</si>
  <si>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</si>
  <si>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</si>
  <si>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</si>
  <si>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</si>
  <si>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</si>
  <si>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</si>
  <si>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</si>
  <si>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</si>
  <si>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</si>
  <si>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</si>
  <si>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</si>
  <si>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</si>
  <si>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</si>
  <si>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</si>
  <si>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</si>
  <si>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</si>
  <si>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</si>
  <si>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</si>
  <si>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</si>
  <si>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</si>
  <si>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</si>
  <si>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</si>
  <si>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</si>
  <si>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</si>
  <si>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</si>
  <si>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</si>
  <si>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</si>
  <si>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</si>
  <si>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</si>
  <si>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</si>
  <si>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</si>
  <si>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</si>
  <si>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</si>
  <si>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</si>
  <si>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</si>
  <si>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</si>
  <si>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</si>
  <si>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</si>
  <si>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</si>
  <si>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</si>
  <si>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</si>
  <si>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</si>
  <si>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</si>
  <si>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</si>
  <si>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</si>
  <si>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</si>
  <si>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</si>
  <si>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</si>
  <si>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</si>
  <si>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</si>
  <si>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</si>
  <si>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</si>
  <si>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</si>
  <si>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</si>
  <si>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</si>
  <si>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</si>
  <si>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</si>
  <si>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</si>
  <si>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</si>
  <si>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</si>
  <si>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</si>
  <si>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</si>
  <si>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</si>
  <si>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</si>
  <si>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</si>
  <si>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</si>
  <si>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</si>
  <si>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</si>
  <si>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</si>
  <si>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</si>
  <si>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</si>
  <si>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</si>
  <si>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</si>
  <si>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</si>
  <si>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</si>
  <si>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</si>
  <si>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</si>
  <si>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</si>
  <si>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</si>
  <si>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</si>
  <si>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</si>
  <si>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</si>
  <si>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</si>
  <si>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</si>
  <si>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</si>
  <si>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</si>
  <si>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</si>
  <si>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</si>
  <si>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</si>
  <si>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</si>
  <si>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</si>
  <si>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</si>
  <si>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</si>
  <si>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</si>
  <si>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</si>
  <si>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</si>
  <si>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</si>
  <si>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</si>
  <si>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</si>
  <si>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</si>
  <si>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</si>
  <si>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</si>
  <si>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</si>
  <si>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</si>
  <si>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</si>
  <si>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</si>
  <si>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</si>
  <si>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</si>
  <si>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</si>
  <si>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</si>
  <si>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</si>
  <si>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</si>
  <si>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</si>
  <si>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</si>
  <si>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</si>
  <si>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</si>
  <si>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</si>
  <si>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</si>
  <si>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</si>
  <si>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</si>
  <si>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</si>
  <si>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</si>
  <si>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</si>
  <si>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</si>
  <si>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</si>
  <si>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</si>
  <si>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</si>
  <si>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</si>
  <si>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</si>
  <si>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</si>
  <si>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</si>
  <si>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</si>
  <si>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</si>
  <si>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</si>
  <si>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</si>
  <si>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</si>
  <si>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</si>
  <si>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</si>
  <si>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</si>
  <si>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</si>
  <si>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</si>
  <si>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</si>
  <si>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</si>
  <si>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</si>
  <si>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</si>
  <si>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</si>
  <si>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</si>
  <si>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</si>
  <si>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</si>
  <si>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</si>
  <si>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</si>
  <si>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</si>
  <si>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</si>
  <si>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</si>
  <si>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</si>
  <si>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</si>
  <si>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</si>
  <si>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</si>
  <si>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</si>
  <si>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</si>
  <si>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</si>
  <si>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</si>
  <si>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</si>
  <si>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</si>
  <si>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</si>
  <si>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</si>
  <si>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</si>
  <si>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</si>
  <si>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</si>
  <si>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</si>
  <si>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</si>
  <si>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</si>
  <si>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</si>
  <si>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</si>
  <si>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</si>
  <si>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</si>
  <si>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</si>
  <si>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</si>
  <si>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</si>
  <si>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</si>
  <si>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</si>
  <si>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</si>
  <si>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</si>
  <si>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</si>
  <si>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</si>
  <si>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</si>
  <si>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</si>
  <si>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</si>
  <si>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</si>
  <si>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</si>
  <si>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</si>
  <si>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</si>
  <si>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</si>
  <si>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</si>
  <si>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</si>
  <si>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</si>
  <si>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</si>
  <si>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</si>
  <si>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</si>
  <si>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</si>
  <si>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</si>
  <si>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</si>
  <si>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</si>
  <si>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</si>
  <si>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</si>
  <si>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</si>
  <si>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</si>
  <si>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</si>
  <si>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</si>
  <si>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</si>
  <si>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</si>
  <si>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</si>
  <si>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</si>
  <si>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</si>
  <si>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</si>
  <si>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</si>
  <si>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</si>
  <si>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</si>
  <si>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</si>
  <si>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</si>
  <si>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</si>
  <si>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</si>
  <si>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</si>
  <si>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</si>
  <si>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</si>
  <si>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</si>
  <si>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</si>
  <si>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</si>
  <si>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</si>
  <si>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</si>
  <si>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</si>
  <si>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</si>
  <si>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</si>
  <si>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</si>
  <si>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</si>
  <si>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</si>
  <si>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</si>
  <si>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</si>
  <si>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</si>
  <si>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</si>
  <si>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</si>
  <si>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</si>
  <si>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</si>
  <si>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</si>
  <si>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</si>
  <si>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</si>
  <si>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</si>
  <si>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</si>
  <si>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</si>
  <si>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</si>
  <si>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</si>
  <si>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</si>
  <si>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</si>
  <si>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</si>
  <si>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</si>
  <si>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</si>
  <si>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</si>
  <si>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</si>
  <si>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</si>
  <si>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</si>
  <si>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</si>
  <si>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</si>
  <si>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</si>
  <si>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</si>
  <si>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</si>
  <si>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</si>
  <si>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</si>
  <si>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</si>
  <si>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</si>
  <si>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</si>
  <si>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</si>
  <si>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</si>
  <si>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</si>
  <si>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</si>
  <si>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</si>
  <si>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</si>
  <si>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</si>
  <si>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</si>
  <si>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</si>
  <si>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</si>
  <si>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</si>
  <si>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</si>
  <si>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</si>
  <si>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</si>
  <si>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</si>
  <si>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</si>
  <si>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</si>
  <si>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</si>
  <si>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</si>
  <si>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</si>
  <si>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</si>
  <si>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</si>
  <si>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</si>
  <si>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</si>
  <si>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</si>
  <si>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</si>
  <si>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</si>
  <si>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</si>
  <si>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</si>
  <si>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</si>
  <si>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</si>
  <si>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</si>
  <si>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</si>
  <si>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</si>
  <si>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</si>
  <si>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</si>
  <si>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</si>
  <si>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</si>
  <si>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</si>
  <si>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</si>
  <si>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</si>
  <si>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</si>
  <si>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</si>
  <si>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</si>
  <si>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</si>
  <si>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</si>
  <si>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</si>
  <si>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</si>
  <si>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</si>
  <si>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</si>
  <si>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</si>
  <si>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</si>
  <si>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</si>
  <si>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</si>
  <si>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</si>
  <si>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</si>
  <si>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</si>
  <si>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</si>
  <si>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</si>
  <si>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</si>
  <si>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</si>
  <si>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</si>
  <si>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</si>
  <si>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</si>
  <si>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</si>
  <si>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</si>
  <si>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</si>
  <si>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</si>
  <si>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</si>
  <si>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</si>
  <si>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</si>
  <si>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</si>
  <si>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</si>
  <si>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</si>
  <si>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</si>
  <si>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</si>
  <si>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</si>
  <si>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</si>
  <si>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</si>
  <si>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</si>
  <si>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</si>
  <si>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</si>
  <si>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</si>
  <si>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</si>
  <si>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</si>
  <si>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</si>
  <si>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</si>
  <si>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</si>
  <si>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</si>
  <si>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</si>
  <si>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</si>
  <si>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</si>
  <si>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</si>
  <si>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</si>
  <si>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</si>
  <si>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</si>
  <si>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</si>
  <si>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</si>
  <si>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</si>
  <si>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</si>
  <si>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</si>
  <si>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</si>
  <si>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</si>
  <si>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</si>
  <si>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</si>
  <si>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</si>
  <si>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</si>
  <si>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</si>
  <si>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</si>
  <si>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</si>
  <si>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</si>
  <si>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</si>
  <si>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</si>
  <si>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</si>
  <si>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</si>
  <si>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</si>
  <si>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</si>
  <si>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</si>
  <si>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</si>
  <si>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</si>
  <si>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</si>
  <si>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</si>
  <si>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</si>
  <si>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</si>
  <si>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</si>
  <si>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</si>
  <si>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</si>
  <si>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</si>
  <si>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</si>
  <si>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</si>
  <si>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</si>
  <si>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</si>
  <si>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</si>
  <si>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</si>
  <si>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</si>
  <si>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</si>
  <si>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</si>
  <si>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</si>
  <si>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</si>
  <si>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</si>
  <si>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</si>
  <si>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</si>
  <si>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</si>
  <si>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</si>
  <si>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</si>
  <si>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</si>
  <si>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</si>
  <si>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</si>
  <si>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</si>
  <si>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</si>
  <si>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</si>
  <si>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</si>
  <si>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</si>
  <si>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</si>
  <si>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</si>
  <si>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</si>
  <si>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</si>
  <si>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</si>
  <si>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</si>
  <si>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</si>
  <si>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</si>
  <si>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</si>
  <si>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</si>
  <si>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</si>
  <si>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</si>
  <si>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</si>
  <si>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</si>
  <si>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</si>
  <si>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</si>
  <si>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</si>
  <si>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</si>
  <si>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</si>
  <si>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</si>
  <si>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</si>
  <si>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</si>
  <si>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</si>
  <si>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</si>
  <si>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</si>
  <si>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</si>
  <si>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</si>
  <si>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</si>
  <si>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</si>
  <si>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</si>
  <si>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</si>
  <si>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</si>
  <si>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</si>
  <si>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</si>
  <si>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</si>
  <si>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</si>
  <si>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</si>
  <si>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</si>
  <si>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</si>
  <si>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</si>
  <si>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</si>
  <si>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</si>
  <si>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</si>
  <si>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</si>
  <si>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</si>
  <si>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</si>
  <si>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</si>
  <si>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</si>
  <si>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</si>
  <si>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</si>
  <si>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</si>
  <si>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</si>
  <si>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</si>
  <si>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</si>
  <si>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</si>
  <si>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</si>
  <si>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</si>
  <si>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</si>
  <si>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</si>
  <si>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</si>
  <si>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</si>
  <si>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</si>
  <si>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</si>
  <si>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</si>
  <si>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</si>
  <si>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</si>
  <si>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</si>
  <si>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</si>
  <si>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</si>
  <si>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</si>
  <si>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</si>
  <si>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</si>
  <si>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</si>
  <si>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</si>
  <si>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</si>
  <si>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</si>
  <si>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</si>
  <si>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</si>
  <si>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</si>
  <si>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</si>
  <si>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</si>
  <si>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</si>
  <si>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</si>
  <si>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</si>
  <si>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</si>
  <si>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</si>
  <si>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</si>
  <si>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</si>
  <si>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</si>
  <si>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</si>
  <si>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</si>
  <si>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</si>
  <si>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</si>
  <si>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</si>
  <si>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</si>
  <si>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</si>
  <si>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</si>
  <si>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</si>
  <si>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</si>
  <si>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</si>
  <si>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</si>
  <si>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</si>
  <si>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</si>
  <si>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</si>
  <si>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</si>
  <si>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</si>
  <si>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</si>
  <si>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</si>
  <si>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</si>
  <si>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</si>
  <si>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</si>
  <si>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</si>
  <si>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</si>
  <si>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</si>
  <si>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</si>
  <si>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</si>
  <si>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</si>
  <si>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</si>
  <si>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</si>
  <si>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</si>
  <si>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</si>
  <si>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</si>
  <si>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</si>
  <si>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</si>
  <si>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</si>
  <si>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</si>
  <si>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</si>
  <si>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</si>
  <si>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</si>
  <si>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</si>
  <si>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</si>
  <si>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</si>
  <si>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</si>
  <si>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</si>
  <si>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</si>
  <si>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</si>
  <si>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</si>
  <si>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</si>
  <si>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</si>
  <si>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</si>
  <si>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</si>
  <si>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</si>
  <si>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</si>
  <si>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</si>
  <si>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</si>
  <si>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</si>
  <si>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</si>
  <si>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</si>
  <si>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</si>
  <si>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</si>
  <si>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</si>
  <si>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</si>
  <si>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</si>
  <si>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</si>
  <si>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</si>
  <si>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</si>
  <si>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</si>
  <si>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</si>
  <si>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</si>
  <si>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</si>
  <si>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</si>
  <si>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</si>
  <si>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</si>
  <si>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</si>
  <si>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</si>
  <si>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</si>
  <si>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</si>
  <si>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</si>
  <si>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</si>
  <si>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</si>
  <si>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</si>
  <si>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</si>
  <si>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</si>
  <si>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</si>
  <si>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</si>
  <si>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</si>
  <si>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</si>
  <si>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</si>
  <si>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</si>
  <si>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</si>
  <si>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</si>
  <si>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</si>
  <si>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</si>
  <si>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</si>
  <si>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</si>
  <si>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</si>
  <si>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</si>
  <si>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</si>
  <si>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</si>
  <si>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</si>
  <si>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</si>
  <si>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</si>
  <si>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</si>
  <si>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</si>
  <si>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</si>
  <si>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</si>
  <si>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</si>
  <si>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</si>
  <si>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</si>
  <si>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</si>
  <si>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</si>
  <si>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</si>
  <si>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</si>
  <si>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</si>
  <si>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</si>
  <si>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</si>
  <si>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</si>
  <si>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</si>
  <si>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</si>
  <si>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</si>
  <si>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</si>
  <si>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</si>
  <si>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</si>
  <si>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</si>
  <si>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</si>
  <si>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</si>
  <si>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</si>
  <si>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</si>
  <si>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</si>
  <si>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</si>
  <si>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</si>
  <si>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</si>
  <si>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</si>
  <si>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</si>
  <si>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</si>
  <si>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</si>
  <si>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</si>
  <si>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</si>
  <si>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</si>
  <si>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</si>
  <si>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</si>
  <si>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</si>
  <si>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</si>
  <si>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</si>
  <si>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</si>
  <si>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</si>
  <si>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</si>
  <si>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</si>
  <si>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</si>
  <si>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</si>
  <si>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</si>
  <si>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</si>
  <si>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</si>
  <si>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</si>
  <si>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</si>
  <si>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</si>
  <si>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</si>
  <si>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</si>
  <si>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</si>
  <si>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</si>
  <si>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</si>
  <si>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</si>
  <si>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</si>
  <si>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</si>
  <si>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</si>
  <si>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</si>
  <si>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</si>
  <si>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</si>
  <si>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</si>
  <si>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</si>
  <si>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</si>
  <si>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</si>
  <si>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</si>
  <si>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</si>
  <si>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</si>
  <si>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</si>
  <si>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</si>
  <si>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</si>
  <si>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</si>
  <si>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</si>
  <si>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</si>
  <si>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</si>
  <si>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</si>
  <si>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</si>
  <si>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</si>
  <si>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</si>
  <si>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</si>
  <si>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</si>
  <si>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</si>
  <si>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</si>
  <si>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</si>
  <si>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</si>
  <si>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</si>
  <si>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</si>
  <si>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</si>
  <si>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</si>
  <si>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</si>
  <si>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</si>
  <si>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</si>
  <si>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</si>
  <si>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</si>
  <si>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</si>
  <si>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</si>
  <si>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</si>
  <si>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</si>
  <si>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</si>
  <si>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</si>
  <si>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</si>
  <si>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</si>
  <si>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</si>
  <si>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</si>
  <si>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</si>
  <si>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</si>
  <si>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</si>
  <si>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</si>
  <si>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</si>
  <si>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</si>
  <si>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</si>
  <si>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</si>
  <si>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</si>
  <si>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</si>
  <si>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</si>
  <si>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</si>
  <si>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</si>
  <si>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</si>
  <si>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</si>
  <si>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</si>
  <si>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</si>
  <si>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</si>
  <si>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</si>
  <si>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</si>
  <si>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</si>
  <si>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</si>
  <si>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</si>
  <si>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</si>
  <si>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</si>
  <si>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</si>
  <si>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</si>
  <si>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</si>
  <si>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</si>
  <si>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</si>
  <si>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</si>
  <si>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</si>
  <si>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</si>
  <si>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</si>
  <si>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</si>
  <si>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</si>
  <si>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</si>
  <si>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</si>
  <si>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</si>
  <si>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</si>
  <si>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</si>
  <si>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</si>
  <si>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</si>
  <si>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</si>
  <si>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</si>
  <si>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</si>
  <si>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</si>
  <si>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</si>
  <si>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</si>
  <si>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</si>
  <si>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</si>
  <si>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</si>
  <si>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</si>
  <si>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</si>
  <si>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</si>
  <si>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</si>
  <si>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</si>
  <si>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</si>
  <si>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</si>
  <si>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</si>
  <si>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</si>
  <si>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</si>
  <si>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</si>
  <si>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</si>
  <si>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</si>
  <si>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</si>
  <si>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</si>
  <si>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</si>
  <si>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</si>
  <si>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</si>
  <si>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</si>
  <si>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</si>
  <si>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</si>
  <si>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</si>
  <si>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</si>
  <si>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</si>
  <si>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</si>
  <si>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</si>
  <si>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</si>
  <si>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</si>
  <si>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</si>
  <si>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</si>
  <si>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</si>
  <si>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</si>
  <si>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</si>
  <si>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</si>
  <si>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</si>
  <si>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</si>
  <si>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</si>
  <si>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</si>
  <si>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</si>
  <si>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</si>
  <si>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</si>
  <si>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</si>
  <si>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</si>
  <si>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</si>
  <si>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</si>
  <si>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</si>
  <si>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</si>
  <si>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</si>
  <si>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</si>
  <si>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</si>
  <si>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</si>
  <si>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</si>
  <si>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</si>
  <si>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</si>
  <si>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</si>
  <si>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</si>
  <si>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</si>
  <si>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</si>
  <si>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</si>
  <si>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</si>
  <si>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</si>
  <si>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</si>
  <si>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</si>
  <si>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</si>
  <si>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</si>
  <si>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</si>
  <si>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</si>
  <si>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</si>
  <si>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</si>
  <si>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</si>
  <si>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</si>
  <si>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</si>
  <si>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</si>
  <si>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</si>
  <si>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</si>
  <si>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</si>
  <si>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</si>
  <si>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</si>
  <si>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</si>
  <si>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</si>
  <si>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</si>
  <si>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</si>
  <si>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</si>
  <si>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</si>
  <si>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</si>
  <si>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</si>
  <si>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</si>
  <si>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</si>
  <si>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</si>
  <si>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</si>
  <si>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</si>
  <si>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</si>
  <si>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</si>
  <si>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</si>
  <si>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</si>
  <si>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</si>
  <si>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</si>
  <si>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</si>
  <si>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</si>
  <si>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</si>
  <si>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</si>
  <si>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</si>
  <si>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</si>
  <si>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</si>
  <si>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</si>
  <si>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</si>
  <si>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</si>
  <si>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</si>
  <si>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</si>
  <si>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</si>
  <si>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</si>
  <si>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</si>
  <si>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</si>
  <si>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</si>
  <si>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</si>
  <si>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</si>
  <si>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</si>
  <si>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</si>
  <si>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</si>
  <si>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</si>
  <si>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</si>
  <si>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</si>
  <si>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</si>
  <si>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</si>
  <si>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</si>
  <si>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</si>
  <si>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</si>
  <si>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</si>
  <si>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</si>
  <si>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</si>
  <si>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</si>
  <si>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</si>
  <si>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</si>
  <si>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</si>
  <si>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</si>
  <si>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</si>
  <si>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</si>
  <si>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</si>
  <si>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</si>
  <si>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</si>
  <si>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</si>
  <si>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</si>
  <si>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</si>
  <si>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</si>
  <si>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</si>
  <si>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</si>
  <si>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</si>
  <si>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</si>
  <si>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</si>
  <si>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</si>
  <si>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</si>
  <si>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</si>
  <si>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</si>
  <si>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</si>
  <si>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</si>
  <si>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</si>
  <si>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</si>
  <si>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</si>
  <si>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</si>
  <si>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</si>
  <si>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</si>
  <si>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</si>
  <si>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</si>
  <si>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</si>
  <si>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</si>
  <si>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</si>
  <si>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</si>
  <si>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</si>
  <si>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</si>
  <si>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</si>
  <si>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</si>
  <si>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</si>
  <si>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</si>
  <si>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</si>
  <si>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</si>
  <si>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</si>
  <si>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</si>
  <si>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</si>
  <si>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</si>
  <si>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</si>
  <si>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</si>
  <si>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</si>
  <si>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</si>
  <si>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</si>
  <si>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</si>
  <si>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</si>
  <si>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</si>
  <si>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</si>
  <si>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</si>
  <si>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</si>
  <si>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</si>
  <si>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</si>
  <si>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</si>
  <si>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</si>
  <si>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</si>
  <si>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</si>
  <si>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</si>
  <si>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</si>
  <si>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</si>
  <si>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</si>
  <si>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</si>
  <si>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</si>
  <si>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</si>
  <si>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</si>
  <si>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</si>
  <si>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</si>
  <si>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</si>
  <si>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</si>
  <si>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</si>
  <si>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</si>
  <si>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</si>
  <si>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</si>
  <si>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</si>
  <si>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</si>
  <si>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</si>
  <si>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</si>
  <si>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</si>
  <si>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</si>
  <si>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</si>
  <si>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</si>
  <si>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</si>
  <si>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</si>
  <si>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</si>
  <si>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</si>
  <si>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</si>
  <si>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</si>
  <si>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</si>
  <si>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</si>
  <si>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</si>
  <si>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</si>
  <si>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</si>
  <si>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</si>
  <si>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</si>
  <si>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</si>
  <si>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</si>
  <si>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</si>
  <si>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</si>
  <si>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</si>
  <si>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</si>
  <si>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</si>
  <si>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</si>
  <si>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</si>
  <si>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</si>
  <si>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</si>
  <si>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</si>
  <si>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</si>
  <si>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</si>
  <si>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</si>
  <si>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</si>
  <si>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</si>
  <si>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</si>
  <si>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</si>
  <si>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</si>
  <si>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</si>
  <si>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</si>
  <si>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</si>
  <si>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</si>
  <si>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</si>
  <si>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</si>
  <si>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</si>
  <si>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</si>
  <si>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</si>
  <si>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</si>
  <si>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</si>
  <si>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</si>
  <si>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</si>
  <si>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</si>
  <si>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</si>
  <si>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</si>
  <si>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</si>
  <si>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</si>
  <si>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</si>
  <si>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</si>
  <si>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</si>
  <si>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</si>
  <si>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</si>
  <si>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</si>
  <si>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</si>
  <si>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</si>
  <si>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</si>
  <si>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</si>
  <si>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</si>
  <si>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</si>
  <si>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</si>
  <si>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</si>
  <si>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</si>
  <si>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</si>
  <si>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</si>
  <si>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</si>
  <si>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</si>
  <si>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</si>
  <si>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</si>
  <si>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</si>
  <si>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</si>
  <si>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</si>
  <si>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</si>
  <si>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</si>
  <si>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</si>
  <si>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</si>
  <si>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</si>
  <si>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</si>
  <si>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</si>
  <si>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</si>
  <si>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</si>
  <si>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</si>
  <si>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</si>
  <si>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</si>
  <si>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</si>
  <si>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</si>
  <si>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</si>
  <si>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</si>
  <si>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</si>
  <si>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</si>
  <si>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</si>
  <si>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</si>
  <si>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</si>
  <si>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</si>
  <si>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</si>
  <si>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</si>
  <si>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</si>
  <si>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</si>
  <si>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</si>
  <si>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</si>
  <si>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</si>
  <si>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</si>
  <si>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</si>
  <si>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</si>
  <si>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</si>
  <si>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</si>
  <si>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</si>
  <si>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</si>
  <si>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</si>
  <si>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</si>
  <si>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</si>
  <si>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</si>
  <si>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</si>
  <si>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</si>
  <si>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</si>
  <si>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</si>
  <si>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</si>
  <si>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</si>
  <si>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</si>
  <si>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</si>
  <si>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</si>
  <si>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</si>
  <si>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</si>
  <si>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</si>
  <si>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</si>
  <si>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</si>
  <si>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</si>
  <si>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</si>
  <si>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</si>
  <si>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</si>
  <si>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</si>
  <si>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</si>
  <si>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</si>
  <si>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</si>
  <si>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</si>
  <si>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</si>
  <si>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</si>
  <si>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</si>
  <si>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</si>
  <si>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</si>
  <si>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</si>
  <si>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</si>
  <si>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</si>
  <si>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</si>
  <si>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</si>
  <si>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</si>
  <si>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</si>
  <si>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</si>
  <si>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</si>
  <si>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</si>
  <si>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</si>
  <si>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</si>
  <si>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</si>
  <si>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</si>
  <si>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</si>
  <si>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</si>
  <si>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</si>
  <si>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</si>
  <si>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</si>
  <si>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</si>
  <si>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</si>
  <si>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</si>
  <si>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</si>
  <si>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</si>
  <si>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</si>
  <si>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</si>
  <si>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</si>
  <si>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</si>
  <si>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</si>
  <si>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</si>
  <si>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</si>
  <si>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</si>
  <si>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</si>
  <si>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</si>
  <si>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</si>
  <si>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</si>
  <si>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</si>
  <si>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</si>
  <si>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</si>
  <si>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</si>
  <si>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</si>
  <si>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</si>
  <si>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</si>
  <si>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</si>
  <si>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</si>
  <si>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</si>
  <si>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</si>
  <si>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</si>
  <si>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</si>
  <si>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</si>
  <si>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</si>
  <si>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</si>
  <si>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</si>
  <si>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</si>
  <si>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</si>
  <si>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</si>
  <si>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</si>
  <si>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</si>
  <si>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</si>
  <si>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</si>
  <si>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</si>
  <si>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</si>
  <si>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</si>
  <si>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</si>
  <si>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</si>
  <si>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</si>
  <si>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</si>
  <si>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</si>
  <si>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</si>
  <si>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</si>
  <si>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</si>
  <si>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</si>
  <si>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</si>
  <si>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</si>
  <si>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</si>
  <si>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</si>
  <si>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</si>
  <si>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</si>
  <si>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</si>
  <si>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</si>
  <si>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</si>
  <si>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</si>
  <si>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</si>
  <si>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</si>
  <si>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</si>
  <si>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</si>
  <si>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</si>
  <si>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</si>
  <si>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</si>
  <si>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</si>
  <si>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</si>
  <si>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</si>
  <si>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</si>
  <si>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</si>
  <si>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</si>
  <si>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</si>
  <si>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</si>
  <si>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</si>
  <si>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</si>
  <si>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</si>
  <si>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</si>
  <si>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</si>
  <si>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</si>
  <si>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</si>
  <si>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</si>
  <si>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</si>
  <si>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</si>
  <si>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</si>
  <si>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</si>
  <si>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</si>
  <si>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</si>
  <si>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</si>
  <si>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</si>
  <si>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</si>
  <si>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</si>
  <si>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</si>
  <si>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</si>
  <si>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</si>
  <si>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</si>
  <si>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</si>
  <si>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</si>
  <si>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</si>
  <si>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</si>
  <si>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</si>
  <si>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</si>
  <si>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</si>
  <si>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</si>
  <si>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</si>
  <si>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</si>
  <si>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</si>
  <si>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</si>
  <si>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</si>
  <si>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</si>
  <si>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</si>
  <si>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</si>
  <si>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</si>
  <si>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</si>
  <si>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</si>
  <si>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</si>
  <si>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</si>
  <si>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</si>
  <si>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</si>
  <si>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</si>
  <si>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</si>
  <si>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</si>
  <si>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</si>
  <si>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</si>
  <si>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</si>
  <si>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</si>
  <si>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</si>
  <si>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</si>
  <si>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</si>
  <si>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</si>
  <si>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</si>
  <si>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</si>
  <si>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</si>
  <si>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</si>
  <si>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</si>
  <si>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</si>
  <si>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</si>
  <si>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</si>
  <si>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</si>
  <si>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</si>
  <si>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</si>
  <si>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</si>
  <si>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</si>
  <si>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</si>
  <si>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</si>
  <si>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</si>
  <si>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</si>
  <si>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</si>
  <si>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</si>
  <si>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</si>
  <si>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</si>
  <si>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</si>
  <si>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</si>
  <si>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</si>
  <si>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</si>
  <si>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</si>
  <si>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</si>
  <si>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</si>
  <si>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</si>
  <si>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</si>
  <si>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</si>
  <si>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</si>
  <si>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</si>
  <si>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</si>
  <si>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</si>
  <si>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</si>
  <si>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</si>
  <si>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</si>
  <si>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</si>
  <si>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</si>
  <si>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</si>
  <si>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</si>
  <si>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</si>
  <si>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</si>
  <si>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</si>
  <si>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</si>
  <si>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</si>
  <si>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</si>
  <si>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</si>
  <si>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</si>
  <si>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</si>
  <si>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</si>
  <si>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</si>
  <si>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</si>
  <si>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</si>
  <si>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</si>
  <si>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</si>
  <si>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</si>
  <si>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</si>
  <si>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</si>
  <si>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</si>
  <si>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</si>
  <si>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</si>
  <si>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</si>
  <si>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</si>
  <si>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</si>
  <si>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</si>
  <si>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</si>
  <si>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</si>
  <si>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</si>
  <si>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</si>
  <si>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</si>
  <si>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</si>
  <si>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</si>
  <si>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</si>
  <si>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</si>
  <si>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</si>
  <si>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</si>
  <si>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</si>
  <si>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</si>
  <si>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</si>
  <si>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</si>
  <si>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</si>
  <si>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</si>
  <si>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</si>
  <si>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</si>
  <si>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</si>
  <si>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</si>
  <si>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</si>
  <si>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</si>
  <si>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</si>
  <si>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</si>
  <si>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</si>
  <si>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</si>
  <si>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</si>
  <si>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</si>
  <si>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</si>
  <si>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</si>
  <si>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</si>
  <si>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</si>
  <si>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</si>
  <si>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</si>
  <si>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</si>
  <si>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</si>
  <si>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</si>
  <si>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</si>
  <si>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</si>
  <si>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</si>
  <si>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</si>
  <si>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</si>
  <si>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</si>
  <si>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</si>
  <si>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</si>
  <si>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</si>
  <si>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</si>
  <si>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</si>
  <si>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</si>
  <si>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</si>
  <si>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</si>
  <si>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</si>
  <si>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</si>
  <si>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</si>
  <si>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</si>
  <si>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</si>
  <si>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</si>
  <si>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</si>
  <si>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</si>
  <si>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</si>
  <si>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</si>
  <si>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</si>
  <si>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</si>
  <si>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</si>
  <si>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</si>
  <si>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</si>
  <si>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</si>
  <si>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</si>
  <si>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</si>
  <si>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</si>
  <si>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</si>
  <si>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</si>
  <si>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</si>
  <si>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</si>
  <si>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</si>
  <si>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</si>
  <si>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</si>
  <si>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</si>
  <si>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</si>
  <si>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</si>
  <si>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</si>
  <si>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</si>
  <si>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</si>
  <si>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</si>
  <si>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</si>
  <si>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</si>
  <si>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</si>
  <si>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</si>
  <si>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</si>
  <si>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</si>
  <si>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</si>
  <si>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</si>
  <si>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</si>
  <si>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</si>
  <si>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</si>
  <si>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</si>
  <si>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</si>
  <si>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</si>
  <si>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</si>
  <si>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</si>
  <si>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</si>
  <si>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</si>
  <si>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</si>
  <si>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</si>
  <si>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</si>
  <si>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</si>
  <si>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</si>
  <si>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</si>
  <si>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</si>
  <si>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</si>
  <si>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</si>
  <si>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</si>
  <si>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</si>
  <si>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</si>
  <si>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</si>
  <si>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</si>
  <si>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</si>
  <si>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</si>
  <si>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</si>
  <si>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</si>
  <si>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</si>
  <si>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</si>
  <si>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</si>
  <si>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</si>
  <si>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</si>
  <si>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</si>
  <si>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</si>
  <si>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</si>
  <si>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</si>
  <si>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</si>
  <si>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</si>
  <si>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</si>
  <si>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</si>
  <si>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</si>
  <si>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</si>
  <si>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</si>
  <si>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</si>
  <si>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</si>
  <si>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</si>
  <si>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</si>
  <si>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</si>
  <si>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</si>
  <si>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</si>
  <si>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</si>
  <si>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</si>
  <si>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</si>
  <si>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</si>
  <si>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</si>
  <si>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</si>
  <si>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</si>
  <si>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</si>
  <si>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</si>
  <si>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</si>
  <si>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</si>
  <si>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</si>
  <si>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</si>
  <si>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</si>
  <si>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</si>
  <si>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</si>
  <si>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</si>
  <si>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</si>
  <si>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</si>
  <si>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</si>
  <si>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</si>
  <si>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</si>
  <si>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</si>
  <si>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</si>
  <si>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</si>
  <si>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</si>
  <si>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</si>
  <si>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</si>
  <si>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</si>
  <si>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</si>
  <si>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</si>
  <si>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</si>
  <si>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</si>
  <si>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</si>
  <si>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</si>
  <si>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</si>
  <si>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</si>
  <si>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</si>
  <si>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</si>
  <si>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</si>
  <si>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</si>
  <si>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</si>
  <si>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</si>
  <si>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</si>
  <si>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</si>
  <si>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</si>
  <si>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</si>
  <si>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</si>
  <si>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</si>
  <si>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</si>
  <si>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</si>
  <si>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</si>
  <si>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</si>
  <si>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</si>
  <si>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</si>
  <si>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</si>
  <si>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</si>
  <si>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</si>
  <si>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</si>
  <si>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</si>
  <si>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</si>
  <si>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</si>
  <si>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</si>
  <si>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</si>
  <si>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</si>
  <si>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</si>
  <si>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</si>
  <si>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</si>
  <si>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</si>
  <si>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</si>
  <si>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</si>
  <si>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</si>
  <si>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</si>
  <si>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</si>
  <si>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</si>
  <si>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</si>
  <si>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</si>
  <si>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</si>
  <si>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</si>
  <si>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</si>
  <si>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</si>
  <si>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</si>
  <si>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</si>
  <si>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</si>
  <si>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</si>
  <si>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</si>
  <si>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</si>
  <si>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</si>
  <si>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</si>
  <si>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</si>
  <si>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</si>
  <si>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</si>
  <si>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</si>
  <si>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</si>
  <si>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</si>
  <si>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</si>
  <si>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</si>
  <si>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</si>
  <si>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</si>
  <si>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</si>
  <si>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</si>
  <si>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</si>
  <si>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</si>
  <si>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</si>
  <si>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</si>
  <si>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</si>
  <si>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</si>
  <si>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</si>
  <si>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</si>
  <si>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</si>
  <si>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</si>
  <si>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</si>
  <si>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</si>
  <si>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</si>
  <si>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</si>
  <si>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</si>
  <si>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</si>
  <si>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</si>
  <si>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</si>
  <si>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</si>
  <si>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</si>
  <si>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</si>
  <si>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</si>
  <si>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</si>
  <si>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</si>
  <si>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</si>
  <si>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</si>
  <si>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</si>
  <si>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</si>
  <si>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</si>
  <si>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</si>
  <si>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</si>
  <si>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</si>
  <si>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</si>
  <si>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</si>
  <si>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</si>
  <si>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</si>
  <si>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</si>
  <si>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</si>
  <si>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</si>
  <si>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</si>
  <si>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</si>
  <si>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</si>
  <si>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</si>
  <si>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</si>
  <si>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</si>
  <si>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</si>
  <si>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</si>
  <si>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</si>
  <si>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</si>
  <si>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</si>
  <si>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</si>
  <si>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</si>
  <si>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</si>
  <si>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</si>
  <si>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</si>
  <si>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</si>
  <si>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</si>
  <si>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</si>
  <si>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</si>
  <si>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</si>
  <si>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</si>
  <si>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</si>
  <si>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</si>
  <si>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</si>
  <si>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</si>
  <si>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</si>
  <si>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</si>
  <si>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</si>
  <si>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</si>
  <si>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</si>
  <si>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</si>
  <si>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</si>
  <si>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</si>
  <si>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</si>
  <si>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</si>
  <si>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</si>
  <si>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</si>
  <si>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</si>
  <si>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</si>
  <si>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</si>
  <si>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</si>
  <si>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</si>
  <si>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</si>
  <si>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</si>
  <si>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</si>
  <si>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</si>
  <si>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</si>
  <si>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</si>
  <si>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</si>
  <si>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</si>
  <si>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</si>
  <si>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</si>
  <si>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</si>
  <si>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</si>
  <si>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</si>
  <si>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</si>
  <si>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</si>
  <si>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</si>
  <si>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</si>
  <si>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</si>
  <si>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</si>
  <si>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</si>
  <si>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</si>
  <si>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</si>
  <si>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</si>
  <si>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</si>
  <si>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</si>
  <si>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</si>
  <si>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</si>
  <si>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</si>
  <si>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</si>
  <si>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</si>
  <si>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</si>
  <si>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</si>
  <si>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</si>
  <si>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</si>
  <si>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</si>
  <si>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</si>
  <si>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</si>
  <si>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</si>
  <si>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</si>
  <si>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</si>
  <si>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</si>
  <si>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</si>
  <si>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</si>
  <si>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</si>
  <si>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</si>
  <si>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</si>
  <si>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</si>
  <si>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</si>
  <si>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</si>
  <si>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</si>
  <si>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</si>
  <si>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</si>
  <si>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</si>
  <si>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</si>
  <si>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</si>
  <si>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</si>
  <si>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</si>
  <si>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</si>
  <si>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</si>
  <si>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</si>
  <si>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</si>
  <si>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</si>
  <si>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</si>
  <si>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</si>
  <si>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</si>
  <si>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</si>
  <si>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</si>
  <si>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</si>
  <si>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</si>
  <si>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</si>
  <si>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</si>
  <si>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</si>
  <si>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</si>
  <si>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</si>
  <si>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</si>
  <si>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</si>
  <si>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</si>
  <si>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</si>
  <si>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</si>
  <si>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</si>
  <si>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</si>
  <si>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</si>
  <si>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</si>
  <si>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</si>
  <si>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</si>
  <si>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</si>
  <si>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</si>
  <si>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</si>
  <si>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</si>
  <si>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</si>
  <si>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</si>
  <si>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</si>
  <si>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</si>
  <si>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</si>
  <si>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</si>
  <si>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</si>
  <si>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</si>
  <si>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</si>
  <si>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</si>
  <si>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</si>
  <si>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</si>
  <si>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</si>
  <si>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</si>
  <si>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</si>
  <si>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</si>
  <si>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</si>
  <si>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</si>
  <si>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</si>
  <si>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</si>
  <si>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</si>
  <si>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</si>
  <si>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</si>
  <si>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</si>
  <si>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</si>
  <si>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</si>
  <si>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</si>
  <si>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</si>
  <si>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</si>
  <si>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</si>
  <si>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</si>
  <si>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</si>
  <si>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</si>
  <si>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</si>
  <si>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</si>
  <si>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</si>
  <si>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</si>
  <si>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</si>
  <si>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</si>
  <si>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</si>
  <si>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</si>
  <si>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</si>
  <si>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</si>
  <si>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</si>
  <si>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</si>
  <si>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</si>
  <si>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</si>
  <si>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</si>
  <si>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</si>
  <si>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</si>
  <si>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</si>
  <si>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</si>
  <si>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</si>
  <si>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</si>
  <si>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</si>
  <si>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</si>
  <si>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</si>
  <si>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</si>
  <si>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</si>
  <si>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</si>
  <si>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</si>
  <si>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</si>
  <si>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</si>
  <si>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</si>
  <si>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</si>
  <si>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</si>
  <si>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</si>
  <si>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</si>
  <si>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</si>
  <si>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</si>
  <si>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</si>
  <si>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</si>
  <si>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</si>
  <si>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</si>
  <si>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</si>
  <si>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</si>
  <si>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</si>
  <si>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</si>
  <si>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</si>
  <si>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</si>
  <si>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</si>
  <si>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</si>
  <si>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</si>
  <si>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</si>
  <si>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</si>
  <si>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</si>
  <si>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</si>
  <si>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</si>
  <si>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</si>
  <si>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</si>
  <si>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</si>
  <si>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</si>
  <si>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</si>
  <si>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</si>
  <si>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</si>
  <si>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</si>
  <si>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</si>
  <si>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</si>
  <si>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</si>
  <si>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</si>
  <si>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</si>
  <si>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</si>
  <si>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</si>
  <si>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</si>
  <si>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</si>
  <si>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</si>
  <si>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</si>
  <si>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</si>
  <si>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</si>
  <si>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</si>
  <si>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</si>
  <si>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</si>
  <si>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</si>
  <si>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</si>
  <si>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</si>
  <si>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</si>
  <si>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</si>
  <si>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</si>
  <si>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</si>
  <si>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</si>
  <si>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</si>
  <si>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</si>
  <si>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</si>
  <si>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</si>
  <si>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</si>
  <si>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</si>
  <si>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</si>
  <si>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</si>
  <si>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</si>
  <si>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</si>
  <si>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</si>
  <si>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</si>
  <si>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</si>
  <si>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</si>
  <si>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</si>
  <si>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</si>
  <si>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</si>
  <si>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</si>
  <si>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</si>
  <si>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</si>
  <si>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</si>
  <si>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</si>
  <si>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</si>
  <si>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</si>
  <si>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</si>
  <si>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</si>
  <si>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</si>
  <si>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</si>
  <si>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</si>
  <si>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</si>
  <si>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</si>
  <si>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</si>
  <si>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</si>
  <si>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</si>
  <si>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</si>
  <si>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</si>
  <si>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</si>
  <si>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</si>
  <si>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</si>
  <si>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</si>
  <si>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</si>
  <si>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</si>
  <si>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</si>
  <si>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</si>
  <si>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</si>
  <si>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</si>
  <si>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</si>
  <si>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</si>
  <si>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</si>
  <si>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</si>
  <si>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</si>
  <si>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</si>
  <si>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</si>
  <si>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</si>
  <si>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</si>
  <si>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</si>
  <si>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</si>
  <si>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</si>
  <si>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</si>
  <si>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</si>
  <si>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</si>
  <si>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</si>
  <si>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</si>
  <si>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</si>
  <si>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</si>
  <si>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</si>
  <si>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</si>
  <si>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</si>
  <si>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</si>
  <si>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</si>
  <si>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</si>
  <si>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</si>
  <si>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</si>
  <si>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</si>
  <si>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</si>
  <si>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</si>
  <si>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</si>
  <si>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</si>
  <si>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</si>
  <si>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</si>
  <si>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</si>
  <si>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</si>
  <si>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</si>
  <si>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</si>
  <si>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</si>
  <si>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</si>
  <si>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</si>
  <si>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</si>
  <si>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</si>
  <si>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</si>
  <si>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</si>
  <si>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</si>
  <si>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</si>
  <si>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</si>
  <si>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</si>
  <si>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</si>
  <si>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</si>
  <si>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</si>
  <si>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</si>
  <si>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</si>
  <si>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</si>
  <si>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</si>
  <si>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</si>
  <si>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</si>
  <si>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</si>
  <si>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</si>
  <si>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</si>
  <si>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</si>
  <si>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</si>
  <si>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</si>
  <si>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</si>
  <si>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</si>
  <si>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</si>
  <si>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</si>
  <si>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</si>
  <si>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</si>
  <si>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</si>
  <si>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</si>
  <si>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</si>
  <si>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</si>
  <si>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</si>
  <si>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</si>
  <si>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</si>
  <si>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</si>
  <si>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</si>
  <si>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</si>
  <si>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</si>
  <si>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</si>
  <si>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</si>
  <si>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</si>
  <si>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</si>
  <si>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</si>
  <si>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</si>
  <si>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</si>
  <si>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</si>
  <si>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</si>
  <si>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</si>
  <si>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</si>
  <si>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</si>
  <si>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</si>
  <si>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</si>
  <si>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</si>
  <si>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</si>
  <si>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</si>
  <si>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</si>
  <si>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</si>
  <si>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</si>
  <si>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</si>
  <si>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</si>
  <si>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</si>
  <si>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</si>
  <si>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</si>
  <si>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</si>
  <si>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</si>
  <si>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</si>
  <si>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</si>
  <si>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</si>
  <si>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</si>
  <si>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</si>
  <si>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</si>
  <si>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</si>
  <si>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</si>
  <si>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</si>
  <si>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</si>
  <si>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</si>
  <si>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</si>
  <si>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</si>
  <si>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</si>
  <si>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</si>
  <si>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</si>
  <si>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</si>
  <si>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</si>
  <si>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</si>
  <si>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</si>
  <si>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</si>
  <si>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</si>
  <si>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</si>
  <si>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</si>
  <si>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</si>
  <si>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</si>
  <si>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</si>
  <si>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</si>
  <si>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</si>
  <si>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</si>
  <si>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</si>
  <si>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</si>
  <si>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</si>
  <si>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</si>
  <si>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</si>
  <si>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</si>
  <si>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</si>
  <si>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</si>
  <si>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</si>
  <si>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</si>
  <si>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</si>
  <si>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</si>
  <si>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</si>
  <si>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</si>
  <si>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</si>
  <si>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</si>
  <si>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</si>
  <si>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</si>
  <si>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</si>
  <si>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</si>
  <si>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</si>
  <si>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</si>
  <si>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</si>
  <si>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</si>
  <si>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</si>
  <si>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</si>
  <si>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</si>
  <si>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</si>
  <si>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</si>
  <si>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</si>
  <si>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</si>
  <si>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</si>
  <si>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</si>
  <si>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</si>
  <si>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</si>
  <si>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</si>
  <si>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</si>
  <si>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</si>
  <si>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</si>
  <si>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</si>
  <si>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</si>
  <si>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</si>
  <si>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</si>
  <si>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</si>
  <si>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</si>
  <si>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</si>
  <si>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</si>
  <si>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</si>
  <si>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</si>
  <si>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</si>
  <si>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</si>
  <si>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</si>
  <si>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</si>
  <si>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</si>
  <si>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</si>
  <si>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</si>
  <si>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</si>
  <si>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</si>
  <si>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</si>
  <si>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</si>
  <si>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</si>
  <si>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</si>
  <si>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</si>
  <si>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</si>
  <si>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</si>
  <si>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</si>
  <si>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</si>
  <si>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</si>
  <si>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</si>
  <si>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</si>
  <si>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</si>
  <si>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</si>
  <si>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</si>
  <si>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</si>
  <si>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</si>
  <si>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</si>
  <si>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</si>
  <si>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</si>
  <si>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</si>
  <si>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</si>
  <si>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</si>
  <si>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</si>
  <si>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</si>
  <si>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</si>
  <si>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</si>
  <si>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</si>
  <si>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</si>
  <si>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</si>
  <si>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</si>
  <si>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</si>
  <si>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</si>
  <si>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</si>
  <si>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</si>
  <si>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</si>
  <si>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</si>
  <si>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</si>
  <si>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</si>
  <si>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</si>
  <si>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</si>
  <si>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</si>
  <si>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</si>
  <si>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</si>
  <si>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</si>
  <si>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</si>
  <si>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</si>
  <si>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</si>
  <si>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</si>
  <si>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</si>
  <si>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</si>
  <si>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</si>
  <si>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</si>
  <si>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</si>
  <si>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</si>
  <si>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</si>
  <si>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</si>
  <si>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</si>
  <si>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</si>
  <si>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</si>
  <si>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</si>
  <si>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</si>
  <si>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</si>
  <si>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</si>
  <si>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</si>
  <si>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</si>
  <si>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</si>
  <si>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</si>
  <si>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</si>
  <si>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</si>
  <si>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</si>
  <si>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</si>
  <si>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</si>
  <si>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</si>
  <si>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</si>
  <si>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</si>
  <si>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</si>
  <si>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</si>
  <si>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</si>
  <si>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</si>
  <si>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</si>
  <si>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</si>
  <si>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</si>
  <si>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</si>
  <si>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</si>
  <si>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</si>
  <si>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</si>
  <si>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</si>
  <si>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</si>
  <si>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</si>
  <si>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</si>
  <si>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</si>
  <si>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</si>
  <si>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</si>
  <si>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</si>
  <si>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</si>
  <si>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</si>
  <si>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</si>
  <si>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</si>
  <si>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</si>
  <si>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</si>
  <si>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</si>
  <si>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</si>
  <si>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</si>
  <si>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</si>
  <si>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</si>
  <si>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</si>
  <si>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</si>
  <si>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</si>
  <si>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</si>
  <si>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</si>
  <si>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</si>
  <si>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</si>
  <si>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</si>
  <si>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</si>
  <si>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</si>
  <si>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</si>
  <si>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</si>
  <si>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</si>
  <si>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</si>
  <si>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</si>
  <si>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</si>
  <si>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</si>
  <si>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</si>
  <si>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</si>
  <si>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</si>
  <si>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</si>
  <si>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</si>
  <si>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</si>
  <si>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</si>
  <si>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</si>
  <si>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</si>
  <si>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</si>
  <si>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</si>
  <si>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</si>
  <si>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</si>
  <si>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</si>
  <si>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</si>
  <si>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</si>
  <si>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</si>
  <si>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</si>
  <si>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</si>
  <si>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</si>
  <si>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</si>
  <si>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</si>
  <si>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</si>
  <si>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</si>
  <si>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</si>
  <si>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</si>
  <si>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</si>
  <si>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</si>
  <si>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</si>
  <si>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</si>
  <si>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</si>
  <si>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</si>
  <si>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</si>
  <si>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</si>
  <si>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</si>
  <si>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</si>
  <si>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</si>
  <si>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</si>
  <si>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</si>
  <si>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</si>
  <si>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</si>
  <si>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</si>
  <si>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</si>
  <si>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</si>
  <si>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</si>
  <si>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</si>
  <si>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</si>
  <si>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</si>
  <si>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</si>
  <si>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</si>
  <si>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</si>
  <si>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</si>
  <si>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</si>
  <si>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</si>
  <si>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</si>
  <si>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</si>
  <si>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</si>
  <si>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</si>
  <si>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</si>
  <si>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</si>
  <si>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</si>
  <si>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</si>
  <si>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</si>
  <si>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</si>
  <si>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</si>
  <si>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</si>
  <si>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</si>
  <si>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</si>
  <si>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</si>
  <si>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</si>
  <si>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</si>
  <si>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</si>
  <si>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</si>
  <si>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</si>
  <si>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</si>
  <si>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</si>
  <si>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</si>
  <si>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</si>
  <si>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</si>
  <si>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</si>
  <si>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</si>
  <si>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</si>
  <si>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</si>
  <si>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</si>
  <si>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</si>
  <si>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</si>
  <si>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</si>
  <si>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</si>
  <si>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</si>
  <si>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</si>
  <si>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</si>
  <si>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</si>
  <si>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</si>
  <si>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</si>
  <si>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</si>
  <si>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</si>
  <si>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</si>
  <si>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</si>
  <si>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</si>
  <si>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</si>
  <si>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</si>
  <si>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</si>
  <si>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</si>
  <si>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</si>
  <si>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</si>
  <si>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</si>
  <si>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</si>
  <si>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</si>
  <si>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</si>
  <si>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</si>
  <si>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</si>
  <si>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</si>
  <si>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</si>
  <si>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</si>
  <si>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</si>
  <si>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</si>
  <si>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</si>
  <si>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</si>
  <si>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</si>
  <si>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</si>
  <si>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</si>
  <si>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</si>
  <si>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</si>
  <si>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</si>
  <si>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</si>
  <si>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</si>
  <si>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</si>
  <si>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</si>
  <si>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</si>
  <si>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</si>
  <si>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</si>
  <si>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</si>
  <si>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</si>
  <si>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</si>
  <si>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</si>
  <si>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</si>
  <si>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</si>
  <si>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</si>
  <si>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</si>
  <si>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</si>
  <si>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</si>
  <si>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</si>
  <si>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</si>
  <si>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</si>
  <si>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</si>
  <si>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</si>
  <si>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</si>
  <si>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</si>
  <si>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</si>
  <si>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</si>
  <si>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</si>
  <si>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</si>
  <si>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</si>
  <si>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</si>
  <si>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</si>
  <si>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</si>
  <si>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</si>
  <si>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</si>
  <si>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</si>
  <si>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</si>
  <si>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</si>
  <si>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</si>
  <si>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</si>
  <si>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</si>
  <si>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</si>
  <si>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</si>
  <si>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</si>
  <si>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</si>
  <si>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</si>
  <si>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</si>
  <si>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</si>
  <si>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</si>
  <si>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</si>
  <si>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</si>
  <si>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</si>
  <si>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</si>
  <si>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</si>
  <si>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</si>
  <si>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</si>
  <si>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</si>
  <si>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</si>
  <si>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</si>
  <si>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</si>
  <si>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</si>
  <si>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</si>
  <si>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</si>
  <si>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</si>
  <si>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</si>
  <si>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</si>
  <si>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</si>
  <si>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</si>
  <si>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</si>
  <si>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</si>
  <si>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</si>
  <si>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</si>
  <si>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</si>
  <si>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</si>
  <si>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</si>
  <si>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</si>
  <si>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</si>
  <si>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</si>
  <si>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</si>
  <si>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</si>
  <si>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</si>
  <si>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</si>
  <si>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</si>
  <si>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</si>
  <si>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</si>
  <si>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</si>
  <si>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</si>
  <si>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</si>
  <si>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</si>
  <si>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</si>
  <si>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</si>
  <si>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</si>
  <si>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</si>
  <si>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</si>
  <si>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</si>
  <si>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</si>
  <si>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</si>
  <si>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</si>
  <si>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</si>
  <si>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</si>
  <si>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</si>
  <si>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</si>
  <si>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</si>
  <si>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</si>
  <si>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</si>
  <si>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</si>
  <si>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</si>
  <si>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</si>
  <si>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</si>
  <si>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</si>
  <si>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</si>
  <si>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</si>
  <si>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</si>
  <si>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</si>
  <si>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</si>
  <si>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</si>
  <si>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</si>
  <si>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</si>
  <si>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</si>
  <si>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</si>
  <si>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</si>
  <si>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</si>
  <si>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</si>
  <si>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</si>
  <si>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</si>
  <si>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</si>
  <si>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</si>
  <si>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</si>
  <si>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</si>
  <si>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</si>
  <si>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</si>
  <si>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</si>
  <si>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</si>
  <si>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</si>
  <si>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</si>
  <si>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</si>
  <si>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</si>
  <si>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</si>
  <si>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</si>
  <si>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</si>
  <si>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</si>
  <si>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</si>
  <si>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</si>
  <si>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</si>
  <si>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</si>
  <si>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</si>
  <si>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</si>
  <si>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</si>
  <si>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</si>
  <si>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</si>
  <si>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</si>
  <si>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</si>
  <si>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</si>
  <si>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</si>
  <si>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</si>
  <si>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</si>
  <si>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</si>
  <si>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</si>
  <si>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</si>
  <si>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</si>
  <si>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</si>
  <si>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</si>
  <si>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</si>
  <si>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</si>
  <si>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</si>
  <si>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</si>
  <si>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</si>
  <si>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</si>
  <si>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</si>
  <si>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</si>
  <si>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</si>
  <si>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</si>
  <si>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</si>
  <si>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</si>
  <si>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</si>
  <si>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</si>
  <si>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</si>
  <si>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</si>
  <si>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</si>
  <si>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</si>
  <si>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</si>
  <si>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</si>
  <si>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</si>
  <si>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</si>
  <si>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</si>
  <si>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</si>
  <si>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</si>
  <si>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</si>
  <si>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</si>
  <si>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</si>
  <si>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</si>
  <si>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</si>
  <si>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</si>
  <si>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</si>
  <si>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</si>
  <si>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</si>
  <si>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</si>
  <si>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</si>
  <si>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</si>
  <si>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</si>
  <si>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</si>
  <si>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</si>
  <si>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</si>
  <si>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</si>
  <si>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</si>
  <si>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</si>
  <si>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</si>
  <si>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</si>
  <si>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</si>
  <si>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</si>
  <si>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</si>
  <si>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</si>
  <si>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</si>
  <si>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</si>
  <si>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</si>
  <si>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</si>
  <si>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</si>
  <si>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</si>
  <si>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</si>
  <si>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</si>
  <si>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</si>
  <si>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</si>
  <si>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</si>
  <si>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</si>
  <si>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</si>
  <si>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</si>
  <si>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</si>
  <si>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</si>
  <si>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</si>
  <si>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</si>
  <si>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</si>
  <si>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</si>
  <si>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</si>
  <si>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</si>
  <si>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</si>
  <si>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</si>
  <si>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</si>
  <si>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</si>
  <si>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</si>
  <si>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</si>
  <si>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</si>
  <si>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</si>
  <si>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</si>
  <si>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</si>
  <si>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</si>
  <si>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</si>
  <si>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</si>
  <si>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</si>
  <si>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</si>
  <si>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</si>
  <si>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</si>
  <si>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</si>
  <si>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</si>
  <si>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</si>
  <si>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</si>
  <si>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</si>
  <si>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</si>
  <si>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</si>
  <si>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</si>
  <si>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</si>
  <si>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</si>
  <si>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</si>
  <si>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</si>
  <si>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</si>
  <si>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</si>
  <si>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</si>
  <si>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</si>
  <si>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</si>
  <si>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</si>
  <si>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</si>
  <si>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</si>
  <si>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</si>
  <si>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</si>
  <si>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</si>
  <si>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</si>
  <si>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</si>
  <si>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</si>
  <si>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</si>
  <si>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</si>
  <si>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</si>
  <si>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</si>
  <si>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</si>
  <si>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</si>
  <si>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</si>
  <si>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</si>
  <si>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</si>
  <si>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</si>
  <si>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</si>
  <si>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</si>
  <si>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</si>
  <si>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</si>
  <si>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</si>
  <si>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</si>
  <si>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</si>
  <si>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</si>
  <si>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</si>
  <si>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</si>
  <si>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</si>
  <si>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</si>
  <si>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</si>
  <si>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</si>
  <si>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</si>
  <si>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</si>
  <si>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</si>
  <si>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</si>
  <si>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</si>
  <si>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</si>
  <si>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</si>
  <si>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</si>
  <si>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</si>
  <si>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</si>
  <si>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</si>
  <si>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</si>
  <si>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</si>
  <si>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</si>
  <si>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</si>
  <si>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</si>
  <si>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</si>
  <si>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</si>
  <si>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</si>
  <si>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</si>
  <si>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</si>
  <si>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</si>
  <si>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</si>
  <si>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</si>
  <si>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</si>
  <si>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</si>
  <si>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</si>
  <si>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</si>
  <si>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</si>
  <si>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</si>
  <si>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</si>
  <si>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</si>
  <si>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</si>
  <si>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</si>
  <si>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</si>
  <si>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</si>
  <si>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</si>
  <si>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</si>
  <si>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</si>
  <si>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</si>
  <si>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</si>
  <si>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</si>
  <si>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</si>
  <si>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</si>
  <si>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</si>
  <si>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</si>
  <si>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</si>
  <si>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</si>
  <si>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</si>
  <si>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</si>
  <si>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</si>
  <si>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</si>
  <si>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</si>
  <si>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</si>
  <si>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</si>
  <si>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</si>
  <si>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</si>
  <si>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</si>
  <si>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</si>
  <si>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</si>
  <si>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</si>
  <si>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</si>
  <si>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</si>
  <si>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</si>
  <si>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</si>
  <si>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</si>
  <si>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</si>
  <si>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</si>
  <si>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</si>
  <si>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</si>
  <si>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</si>
  <si>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</si>
  <si>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</si>
  <si>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</si>
  <si>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</si>
  <si>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</si>
  <si>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</si>
  <si>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</si>
  <si>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</si>
  <si>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</si>
  <si>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</si>
  <si>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</si>
  <si>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</si>
  <si>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</si>
  <si>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</si>
  <si>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</si>
  <si>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</si>
  <si>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</si>
  <si>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</si>
  <si>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</si>
  <si>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</si>
  <si>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</si>
  <si>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</si>
  <si>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</si>
  <si>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</si>
  <si>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</si>
  <si>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</si>
  <si>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</si>
  <si>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</si>
  <si>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</si>
  <si>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</si>
  <si>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</si>
  <si>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</si>
  <si>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</si>
  <si>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</si>
  <si>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</si>
  <si>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</si>
  <si>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</si>
  <si>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</si>
  <si>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</si>
  <si>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</si>
  <si>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</si>
  <si>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</si>
  <si>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</si>
  <si>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</si>
  <si>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</si>
  <si>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</si>
  <si>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</si>
  <si>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</si>
  <si>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</si>
  <si>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</si>
  <si>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</si>
  <si>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</si>
  <si>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</si>
  <si>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</si>
  <si>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</si>
  <si>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</si>
  <si>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</si>
  <si>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</si>
  <si>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</si>
  <si>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</si>
  <si>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</si>
  <si>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</si>
  <si>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</si>
  <si>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</si>
  <si>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</si>
  <si>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</si>
  <si>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</si>
  <si>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</si>
  <si>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</si>
  <si>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</si>
  <si>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</si>
  <si>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</si>
  <si>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</si>
  <si>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</si>
  <si>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</si>
  <si>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</si>
  <si>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</si>
  <si>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</si>
  <si>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</si>
  <si>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</si>
  <si>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</si>
  <si>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</si>
  <si>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</si>
  <si>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</si>
  <si>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</si>
  <si>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</si>
  <si>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</si>
  <si>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</si>
  <si>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</si>
  <si>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</si>
  <si>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</si>
  <si>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</si>
  <si>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</si>
  <si>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</si>
  <si>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</si>
  <si>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</si>
  <si>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</si>
  <si>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</si>
  <si>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</si>
  <si>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</si>
  <si>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</si>
  <si>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</si>
  <si>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</si>
  <si>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</si>
  <si>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</si>
  <si>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</si>
  <si>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</si>
  <si>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</si>
  <si>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</si>
  <si>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</si>
  <si>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</si>
  <si>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</si>
  <si>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</si>
  <si>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</si>
  <si>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</si>
  <si>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</si>
  <si>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</si>
  <si>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</si>
  <si>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</si>
  <si>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</si>
  <si>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</si>
  <si>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</si>
  <si>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</si>
  <si>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</si>
  <si>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</si>
  <si>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</si>
  <si>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</si>
  <si>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</si>
  <si>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</si>
  <si>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</si>
  <si>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</si>
  <si>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</si>
  <si>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</si>
  <si>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</si>
  <si>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</si>
  <si>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</si>
  <si>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</si>
  <si>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</si>
  <si>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</si>
  <si>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</si>
  <si>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</si>
  <si>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</si>
  <si>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</si>
  <si>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</si>
  <si>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</si>
  <si>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</si>
  <si>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</si>
  <si>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</si>
  <si>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</si>
  <si>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</si>
  <si>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</si>
  <si>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</si>
  <si>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</si>
  <si>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</si>
  <si>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</si>
  <si>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</si>
  <si>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</si>
  <si>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</si>
  <si>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</si>
  <si>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</si>
  <si>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</si>
  <si>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</si>
  <si>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</si>
  <si>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</si>
  <si>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</si>
  <si>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</si>
  <si>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</si>
  <si>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</si>
  <si>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</si>
  <si>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</si>
  <si>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</si>
  <si>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</si>
  <si>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</si>
  <si>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</si>
  <si>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</si>
  <si>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</si>
  <si>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</si>
  <si>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</si>
  <si>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</si>
  <si>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</si>
  <si>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</si>
  <si>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</si>
  <si>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</si>
  <si>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</si>
  <si>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</si>
  <si>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</si>
  <si>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</si>
  <si>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</si>
  <si>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</si>
  <si>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</si>
  <si>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</si>
  <si>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</si>
  <si>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</si>
  <si>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</si>
  <si>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</si>
  <si>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</si>
  <si>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</si>
  <si>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</si>
  <si>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</si>
  <si>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</si>
  <si>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</si>
  <si>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</si>
  <si>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</si>
  <si>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</si>
  <si>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</si>
  <si>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</si>
  <si>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</si>
  <si>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</si>
  <si>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</si>
  <si>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</si>
  <si>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</si>
  <si>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</si>
  <si>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</si>
  <si>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</si>
  <si>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</si>
  <si>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</si>
  <si>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</si>
  <si>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</si>
  <si>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</si>
  <si>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</si>
  <si>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</si>
  <si>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</si>
  <si>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</si>
  <si>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</si>
  <si>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</si>
  <si>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</si>
  <si>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</si>
  <si>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</si>
  <si>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</si>
  <si>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</si>
  <si>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</si>
  <si>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</si>
  <si>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</si>
  <si>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</si>
  <si>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</si>
  <si>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</si>
  <si>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</si>
  <si>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</si>
  <si>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</si>
  <si>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</si>
  <si>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</si>
  <si>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</si>
  <si>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</si>
  <si>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</si>
  <si>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</si>
  <si>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</si>
  <si>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</si>
  <si>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</si>
  <si>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</si>
  <si>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</si>
  <si>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</si>
  <si>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</si>
  <si>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</si>
  <si>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</si>
  <si>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</si>
  <si>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</si>
  <si>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</si>
  <si>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</si>
  <si>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</si>
  <si>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</si>
  <si>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</si>
  <si>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</si>
  <si>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</si>
  <si>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</si>
  <si>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</si>
  <si>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</si>
  <si>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</si>
  <si>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</si>
  <si>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</si>
  <si>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</si>
  <si>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</si>
  <si>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</si>
  <si>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</si>
  <si>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</si>
  <si>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</si>
  <si>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</si>
  <si>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</si>
  <si>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</si>
  <si>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</si>
  <si>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</si>
  <si>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</si>
  <si>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</si>
  <si>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</si>
  <si>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</si>
  <si>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</si>
  <si>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</si>
  <si>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</si>
  <si>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</si>
  <si>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</si>
  <si>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</si>
  <si>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</si>
  <si>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</si>
  <si>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</si>
  <si>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</si>
  <si>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</si>
  <si>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</si>
  <si>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</si>
  <si>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</si>
  <si>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</si>
  <si>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</si>
  <si>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</si>
  <si>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</si>
  <si>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</si>
  <si>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</si>
  <si>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</si>
  <si>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</si>
  <si>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</si>
  <si>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</si>
  <si>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</si>
  <si>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</si>
  <si>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</si>
  <si>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</si>
  <si>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</si>
  <si>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</si>
  <si>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</si>
  <si>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</si>
  <si>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</si>
  <si>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</si>
  <si>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</si>
  <si>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</si>
  <si>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</si>
  <si>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</si>
  <si>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</si>
  <si>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</si>
  <si>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</si>
  <si>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</si>
  <si>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</si>
  <si>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</si>
  <si>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</si>
  <si>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</si>
  <si>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</si>
  <si>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</si>
  <si>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</si>
  <si>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</si>
  <si>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</si>
  <si>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</si>
  <si>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</si>
  <si>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</si>
  <si>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</si>
  <si>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</si>
  <si>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</si>
  <si>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</si>
  <si>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</si>
  <si>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</si>
  <si>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</si>
  <si>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</si>
  <si>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</si>
  <si>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</si>
  <si>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</si>
  <si>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</si>
  <si>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</si>
  <si>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</si>
  <si>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</si>
  <si>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</si>
  <si>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</si>
  <si>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</si>
  <si>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</si>
  <si>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</si>
  <si>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</si>
  <si>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</si>
  <si>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</si>
  <si>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</si>
  <si>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</si>
  <si>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</si>
  <si>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</si>
  <si>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</si>
  <si>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</si>
  <si>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</si>
  <si>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</si>
  <si>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</si>
  <si>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</si>
  <si>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</si>
  <si>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</si>
  <si>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</si>
  <si>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</si>
  <si>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</si>
  <si>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</si>
  <si>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</si>
  <si>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</si>
  <si>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</si>
  <si>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</si>
  <si>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</si>
  <si>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</si>
  <si>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</si>
  <si>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</si>
  <si>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</si>
  <si>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</si>
  <si>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</si>
  <si>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</si>
  <si>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</si>
  <si>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</si>
  <si>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</si>
  <si>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</si>
  <si>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</si>
  <si>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</si>
  <si>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</si>
  <si>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</si>
  <si>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</si>
  <si>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</si>
  <si>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</si>
  <si>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</si>
  <si>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</si>
  <si>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</si>
  <si>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</si>
  <si>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</si>
  <si>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</si>
  <si>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</si>
  <si>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</si>
  <si>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</si>
  <si>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</si>
  <si>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</si>
  <si>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</si>
  <si>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</si>
  <si>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</si>
  <si>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</si>
  <si>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</si>
  <si>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</si>
  <si>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</si>
  <si>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</si>
  <si>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</si>
  <si>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</si>
  <si>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</si>
  <si>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</si>
  <si>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</si>
  <si>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</si>
  <si>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</si>
  <si>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</si>
  <si>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</si>
  <si>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</si>
  <si>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</si>
  <si>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</si>
  <si>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</si>
  <si>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</si>
  <si>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</si>
  <si>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</si>
  <si>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</si>
  <si>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</si>
  <si>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</si>
  <si>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</si>
  <si>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</si>
  <si>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</si>
  <si>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</si>
  <si>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</si>
  <si>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</si>
  <si>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</si>
  <si>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</si>
  <si>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</si>
  <si>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</si>
  <si>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</si>
  <si>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</si>
  <si>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</si>
  <si>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</si>
  <si>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</si>
  <si>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</si>
  <si>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</si>
  <si>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</si>
  <si>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</si>
  <si>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</si>
  <si>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</si>
  <si>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</si>
  <si>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</si>
  <si>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</si>
  <si>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</si>
  <si>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</si>
  <si>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</si>
  <si>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</si>
  <si>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</si>
  <si>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</si>
  <si>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</si>
  <si>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</si>
  <si>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</si>
  <si>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</si>
  <si>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</si>
  <si>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</si>
  <si>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</si>
  <si>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</si>
  <si>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</si>
  <si>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</si>
  <si>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</si>
  <si>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</si>
  <si>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</si>
  <si>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</si>
  <si>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</si>
  <si>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</si>
  <si>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</si>
  <si>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</si>
  <si>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</si>
  <si>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</si>
  <si>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</si>
  <si>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</si>
  <si>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</si>
  <si>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</si>
  <si>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</si>
  <si>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</si>
  <si>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</si>
  <si>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</si>
  <si>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</si>
  <si>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</si>
  <si>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</si>
  <si>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</si>
  <si>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</si>
  <si>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</si>
  <si>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</si>
  <si>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</si>
  <si>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</si>
  <si>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</si>
  <si>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</si>
  <si>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</si>
  <si>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</si>
  <si>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</si>
  <si>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</si>
  <si>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</si>
  <si>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</si>
  <si>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</si>
  <si>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</si>
  <si>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</si>
  <si>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</si>
  <si>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</si>
  <si>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</si>
  <si>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</si>
  <si>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</si>
  <si>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</si>
  <si>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</si>
  <si>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</si>
  <si>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</si>
  <si>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</si>
  <si>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</si>
  <si>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</si>
  <si>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</si>
  <si>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</si>
  <si>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</si>
  <si>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</si>
  <si>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</si>
  <si>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</si>
  <si>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</si>
  <si>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</si>
  <si>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</si>
  <si>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</si>
  <si>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</si>
  <si>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</si>
  <si>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</si>
  <si>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</si>
  <si>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</si>
  <si>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</si>
  <si>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</si>
  <si>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</si>
  <si>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</si>
  <si>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</si>
  <si>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</si>
  <si>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</si>
  <si>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</si>
  <si>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</si>
  <si>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</si>
  <si>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</si>
  <si>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</si>
  <si>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</si>
  <si>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</si>
  <si>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</si>
  <si>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</si>
  <si>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</si>
  <si>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</si>
  <si>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</si>
  <si>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</si>
  <si>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</si>
  <si>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</si>
  <si>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</si>
  <si>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</si>
  <si>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</si>
  <si>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</si>
  <si>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</si>
  <si>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</si>
  <si>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</si>
  <si>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</si>
  <si>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</si>
  <si>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</si>
  <si>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</si>
  <si>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</si>
  <si>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</si>
  <si>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</si>
  <si>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</si>
  <si>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</si>
  <si>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</si>
  <si>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</si>
  <si>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</si>
  <si>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</si>
  <si>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</si>
  <si>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</si>
  <si>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</si>
  <si>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</si>
  <si>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</si>
  <si>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</si>
  <si>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</si>
  <si>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</si>
  <si>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</si>
  <si>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</si>
  <si>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</si>
  <si>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</si>
  <si>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</si>
  <si>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</si>
  <si>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</si>
  <si>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</si>
  <si>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</si>
  <si>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</si>
  <si>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</si>
  <si>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</si>
  <si>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</si>
  <si>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</si>
  <si>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</si>
  <si>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</si>
  <si>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</si>
  <si>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</si>
  <si>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</si>
  <si>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</si>
  <si>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</si>
  <si>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</si>
  <si>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</si>
  <si>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</si>
  <si>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</si>
  <si>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</si>
  <si>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</si>
  <si>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</si>
  <si>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</si>
  <si>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</si>
  <si>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</si>
  <si>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</si>
  <si>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</si>
  <si>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</si>
  <si>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</si>
  <si>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</si>
  <si>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</si>
  <si>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</si>
  <si>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</si>
  <si>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</si>
  <si>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</si>
  <si>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</si>
  <si>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</si>
  <si>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</si>
  <si>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</si>
  <si>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</si>
  <si>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</si>
  <si>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</si>
  <si>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</si>
  <si>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</si>
  <si>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</si>
  <si>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</si>
  <si>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</si>
  <si>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</si>
  <si>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</si>
  <si>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</si>
  <si>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</si>
  <si>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</si>
  <si>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</si>
  <si>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</si>
  <si>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</si>
  <si>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</si>
  <si>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</si>
  <si>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</si>
  <si>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</si>
  <si>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</si>
  <si>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</si>
  <si>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</si>
  <si>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</si>
  <si>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</si>
  <si>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</si>
  <si>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</si>
  <si>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</si>
  <si>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</si>
  <si>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</si>
  <si>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</si>
  <si>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</si>
  <si>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</si>
  <si>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</si>
  <si>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</si>
  <si>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</si>
  <si>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</si>
  <si>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</si>
  <si>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</si>
  <si>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</si>
  <si>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</si>
  <si>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</si>
  <si>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</si>
  <si>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</si>
  <si>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</si>
  <si>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</si>
  <si>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</si>
  <si>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</si>
  <si>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</si>
  <si>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</si>
  <si>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</si>
  <si>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</si>
  <si>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</si>
  <si>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</si>
  <si>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</si>
  <si>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</si>
  <si>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</si>
  <si>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</si>
  <si>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</si>
  <si>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</si>
  <si>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</si>
  <si>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</si>
  <si>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</si>
  <si>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</si>
  <si>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</si>
  <si>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</si>
  <si>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</si>
  <si>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</si>
  <si>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</si>
  <si>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</si>
  <si>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</si>
  <si>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</si>
  <si>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</si>
  <si>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</si>
  <si>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</si>
  <si>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</si>
  <si>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</si>
  <si>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</si>
  <si>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</si>
  <si>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</si>
  <si>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</si>
  <si>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</si>
  <si>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</si>
  <si>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</si>
  <si>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</si>
  <si>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</si>
  <si>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</si>
  <si>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</si>
  <si>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</si>
  <si>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</si>
  <si>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</si>
  <si>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</si>
  <si>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</si>
  <si>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</si>
  <si>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</si>
  <si>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</si>
  <si>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</si>
  <si>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</si>
  <si>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</si>
  <si>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</si>
  <si>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</si>
  <si>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</si>
  <si>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</si>
  <si>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</si>
  <si>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</si>
  <si>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</si>
  <si>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</si>
  <si>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</si>
  <si>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</si>
  <si>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</si>
  <si>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</si>
  <si>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</si>
  <si>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</si>
  <si>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</si>
  <si>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</si>
  <si>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</si>
  <si>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</si>
  <si>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</si>
  <si>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</si>
  <si>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</si>
  <si>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</si>
  <si>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</si>
  <si>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</si>
  <si>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</si>
  <si>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</si>
  <si>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</si>
  <si>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</si>
  <si>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</si>
  <si>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</si>
  <si>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</si>
  <si>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</si>
  <si>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</si>
  <si>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</si>
  <si>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</si>
  <si>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</si>
  <si>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</si>
  <si>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</si>
  <si>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</si>
  <si>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</si>
  <si>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</si>
  <si>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</si>
  <si>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</si>
  <si>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</si>
  <si>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</si>
  <si>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</si>
  <si>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</si>
  <si>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</si>
  <si>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</si>
  <si>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</si>
  <si>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</si>
  <si>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</si>
  <si>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</si>
  <si>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</si>
  <si>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</si>
  <si>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</si>
  <si>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</si>
  <si>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</si>
  <si>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</si>
  <si>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</si>
  <si>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</si>
  <si>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</si>
  <si>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</si>
  <si>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</si>
  <si>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</si>
  <si>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</si>
  <si>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</si>
  <si>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</si>
  <si>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</si>
  <si>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</si>
  <si>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</si>
  <si>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</si>
  <si>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</si>
  <si>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</si>
  <si>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</si>
  <si>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</si>
  <si>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</si>
  <si>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</si>
  <si>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</si>
  <si>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</si>
  <si>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</si>
  <si>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</si>
  <si>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</si>
  <si>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</si>
  <si>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</si>
  <si>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</si>
  <si>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</si>
  <si>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</si>
  <si>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</si>
  <si>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</si>
  <si>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</si>
  <si>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</si>
  <si>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</si>
  <si>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</si>
  <si>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</si>
  <si>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</si>
  <si>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</si>
  <si>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</si>
  <si>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</si>
  <si>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</si>
  <si>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</si>
  <si>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</si>
  <si>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</si>
  <si>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</si>
  <si>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</si>
  <si>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</si>
  <si>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</si>
  <si>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</si>
  <si>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</si>
  <si>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</si>
  <si>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</si>
  <si>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</si>
  <si>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</si>
  <si>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</si>
  <si>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</si>
  <si>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</si>
  <si>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</si>
  <si>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</si>
  <si>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</si>
  <si>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</si>
  <si>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</si>
  <si>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</si>
  <si>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</si>
  <si>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</si>
  <si>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</si>
  <si>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</si>
  <si>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</si>
  <si>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</si>
  <si>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</si>
  <si>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</si>
  <si>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</si>
  <si>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</si>
  <si>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</si>
  <si>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</si>
  <si>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</si>
  <si>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</si>
  <si>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</si>
  <si>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</si>
  <si>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</si>
  <si>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</si>
  <si>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</si>
  <si>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</si>
  <si>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</si>
  <si>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</si>
  <si>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</si>
  <si>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</si>
  <si>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</si>
  <si>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</si>
  <si>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</si>
  <si>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</si>
  <si>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</si>
  <si>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</si>
  <si>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</si>
  <si>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</si>
  <si>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</si>
  <si>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</si>
  <si>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</si>
  <si>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</si>
  <si>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</si>
  <si>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</si>
  <si>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</si>
  <si>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</si>
  <si>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</si>
  <si>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</si>
  <si>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</si>
  <si>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</si>
  <si>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</si>
  <si>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</si>
  <si>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</si>
  <si>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</si>
  <si>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</si>
  <si>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</si>
  <si>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</si>
  <si>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</si>
  <si>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</si>
  <si>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</si>
  <si>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</si>
  <si>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</si>
  <si>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</si>
  <si>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</si>
  <si>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</si>
  <si>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</si>
  <si>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</si>
  <si>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</si>
  <si>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</si>
  <si>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</si>
  <si>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</si>
  <si>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</si>
  <si>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</si>
  <si>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</si>
  <si>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</si>
  <si>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</si>
  <si>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</si>
  <si>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</si>
  <si>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</si>
  <si>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</si>
  <si>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</si>
  <si>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</si>
  <si>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</si>
  <si>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</si>
  <si>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</si>
  <si>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</si>
  <si>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</si>
  <si>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</si>
  <si>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</si>
  <si>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</si>
  <si>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</si>
  <si>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</si>
  <si>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</si>
  <si>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</si>
  <si>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</si>
  <si>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</si>
  <si>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</si>
  <si>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</si>
  <si>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</si>
  <si>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</si>
  <si>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</si>
  <si>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</si>
  <si>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</si>
  <si>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</si>
  <si>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</si>
  <si>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</si>
  <si>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</si>
  <si>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</si>
  <si>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</si>
  <si>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</si>
  <si>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</si>
  <si>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</si>
  <si>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</si>
  <si>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</si>
  <si>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</si>
  <si>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</si>
  <si>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</si>
  <si>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</si>
  <si>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</si>
  <si>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</si>
  <si>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</si>
  <si>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</si>
  <si>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</si>
  <si>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</si>
  <si>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</si>
  <si>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</si>
  <si>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</si>
  <si>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</si>
  <si>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</si>
  <si>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</si>
  <si>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</si>
  <si>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</si>
  <si>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</si>
  <si>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</si>
  <si>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</si>
  <si>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</si>
  <si>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</si>
  <si>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</si>
  <si>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</si>
  <si>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</si>
  <si>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</si>
  <si>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</si>
  <si>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</si>
  <si>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</si>
  <si>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</si>
  <si>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</si>
  <si>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</si>
  <si>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</si>
  <si>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</si>
  <si>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</si>
  <si>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</si>
  <si>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</si>
  <si>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</si>
  <si>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</si>
  <si>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</si>
  <si>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</si>
  <si>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</si>
  <si>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</si>
  <si>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</si>
  <si>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</si>
  <si>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</si>
  <si>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</si>
  <si>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</si>
  <si>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</si>
  <si>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</si>
  <si>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</si>
  <si>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</si>
  <si>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</si>
  <si>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</si>
  <si>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</si>
  <si>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</si>
  <si>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</si>
  <si>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</si>
  <si>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</si>
  <si>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</si>
  <si>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</si>
  <si>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</si>
  <si>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</si>
  <si>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</si>
  <si>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</si>
  <si>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</si>
  <si>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</si>
  <si>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</si>
  <si>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</si>
  <si>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</si>
  <si>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</si>
  <si>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</si>
  <si>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</si>
  <si>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</si>
  <si>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</si>
  <si>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</si>
  <si>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</si>
  <si>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</si>
  <si>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</si>
  <si>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</si>
  <si>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</si>
  <si>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</si>
  <si>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</si>
  <si>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</si>
  <si>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</si>
  <si>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</si>
  <si>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</si>
  <si>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</si>
  <si>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</si>
  <si>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</si>
  <si>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</si>
  <si>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</si>
  <si>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</si>
  <si>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</si>
  <si>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</si>
  <si>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</si>
  <si>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</si>
  <si>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</si>
  <si>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</si>
  <si>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</si>
  <si>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</si>
  <si>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</si>
  <si>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</si>
  <si>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</si>
  <si>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</si>
  <si>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</si>
  <si>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</si>
  <si>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</si>
  <si>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</si>
  <si>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</si>
  <si>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</si>
  <si>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</si>
  <si>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</si>
  <si>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</si>
  <si>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</si>
  <si>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</si>
  <si>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</si>
  <si>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</si>
  <si>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</si>
  <si>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</si>
  <si>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</si>
  <si>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</si>
  <si>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</si>
  <si>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</si>
  <si>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</si>
  <si>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</si>
  <si>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</si>
  <si>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</si>
  <si>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</si>
  <si>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</si>
  <si>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</si>
  <si>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</si>
  <si>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</si>
  <si>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</si>
  <si>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</si>
  <si>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</si>
  <si>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</si>
  <si>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</si>
  <si>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</si>
  <si>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</si>
  <si>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</si>
  <si>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</si>
  <si>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</si>
  <si>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</si>
  <si>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</si>
  <si>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</si>
  <si>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</si>
  <si>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</si>
  <si>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</si>
  <si>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</si>
  <si>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</si>
  <si>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</si>
  <si>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</si>
  <si>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</si>
  <si>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</si>
  <si>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</si>
  <si>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</si>
  <si>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</si>
  <si>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</si>
  <si>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</si>
  <si>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</si>
  <si>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</si>
  <si>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</si>
  <si>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</si>
  <si>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</si>
  <si>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</si>
  <si>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</si>
  <si>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</si>
  <si>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</si>
  <si>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</si>
  <si>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</si>
  <si>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</si>
  <si>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</si>
  <si>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</si>
  <si>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</si>
  <si>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</si>
  <si>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</si>
  <si>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</si>
  <si>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</si>
  <si>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</si>
  <si>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</si>
  <si>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</si>
  <si>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</si>
  <si>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</si>
  <si>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</si>
  <si>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</si>
  <si>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</si>
  <si>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</si>
  <si>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</si>
  <si>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</si>
  <si>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</si>
  <si>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</si>
  <si>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</si>
  <si>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</si>
  <si>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</si>
  <si>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</si>
  <si>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</si>
  <si>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</si>
  <si>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</si>
  <si>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</si>
  <si>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</si>
  <si>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</si>
  <si>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</si>
  <si>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</si>
  <si>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</si>
  <si>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</si>
  <si>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</si>
  <si>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</si>
  <si>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</si>
  <si>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</si>
  <si>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</si>
  <si>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</si>
  <si>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</si>
  <si>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</si>
  <si>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</si>
  <si>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</si>
  <si>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</si>
  <si>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</si>
  <si>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</si>
  <si>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</si>
  <si>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</si>
  <si>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</si>
  <si>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</si>
  <si>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</si>
  <si>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</si>
  <si>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</si>
  <si>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</si>
  <si>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</si>
  <si>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</si>
  <si>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</si>
  <si>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</si>
  <si>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</si>
  <si>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</si>
  <si>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</si>
  <si>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</si>
  <si>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</si>
  <si>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</si>
  <si>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</si>
  <si>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</si>
  <si>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</si>
  <si>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</si>
  <si>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</si>
  <si>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</si>
  <si>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</si>
  <si>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</si>
  <si>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</si>
  <si>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</si>
  <si>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</si>
  <si>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</si>
  <si>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</si>
  <si>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</si>
  <si>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</si>
  <si>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</si>
  <si>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</si>
  <si>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</si>
  <si>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</si>
  <si>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</si>
  <si>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</si>
  <si>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</si>
  <si>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</si>
  <si>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</si>
  <si>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</si>
  <si>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</si>
  <si>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</si>
  <si>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</si>
  <si>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</si>
  <si>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</si>
  <si>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</si>
  <si>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</si>
  <si>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</si>
  <si>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</si>
  <si>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</si>
  <si>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</si>
  <si>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</si>
  <si>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</si>
  <si>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</si>
  <si>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</si>
  <si>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</si>
  <si>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</si>
  <si>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</si>
  <si>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</si>
  <si>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</si>
  <si>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</si>
  <si>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</si>
  <si>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</si>
  <si>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</si>
  <si>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</si>
  <si>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</si>
  <si>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</si>
  <si>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</si>
  <si>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</si>
  <si>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</si>
  <si>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</si>
  <si>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</si>
  <si>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</si>
  <si>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</si>
  <si>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</si>
  <si>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</si>
  <si>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</si>
  <si>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</si>
  <si>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</si>
  <si>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</si>
  <si>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</si>
  <si>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</si>
  <si>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</si>
  <si>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</si>
  <si>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</si>
  <si>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</si>
  <si>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</si>
  <si>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</si>
  <si>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</si>
  <si>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</si>
  <si>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</si>
  <si>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</si>
  <si>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</si>
  <si>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</si>
  <si>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</si>
  <si>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</si>
  <si>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</si>
  <si>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</si>
  <si>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</si>
  <si>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</si>
  <si>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</si>
  <si>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</si>
  <si>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</si>
  <si>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</si>
  <si>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</si>
  <si>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</si>
  <si>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</si>
  <si>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</si>
  <si>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</si>
  <si>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</si>
  <si>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</si>
  <si>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</si>
  <si>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</si>
  <si>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</si>
  <si>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</si>
  <si>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</si>
  <si>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</si>
  <si>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</si>
  <si>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</si>
  <si>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</si>
  <si>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</si>
  <si>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</si>
  <si>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</si>
  <si>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</si>
  <si>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</si>
  <si>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</si>
  <si>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</si>
  <si>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</si>
  <si>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</si>
  <si>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</si>
  <si>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</si>
  <si>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</si>
  <si>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</si>
  <si>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</si>
  <si>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</si>
  <si>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</si>
  <si>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</si>
  <si>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</si>
  <si>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</si>
  <si>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</si>
  <si>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</si>
  <si>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</si>
  <si>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</si>
  <si>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</si>
  <si>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</si>
  <si>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</si>
  <si>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</si>
  <si>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</si>
  <si>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</si>
  <si>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</si>
  <si>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</si>
  <si>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</si>
  <si>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</si>
  <si>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</si>
  <si>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</si>
  <si>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</si>
  <si>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</si>
  <si>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</si>
  <si>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</si>
  <si>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</si>
  <si>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</si>
  <si>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</si>
  <si>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</si>
  <si>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</si>
  <si>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</si>
  <si>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</si>
  <si>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</si>
  <si>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</si>
  <si>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</si>
  <si>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</si>
  <si>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</si>
  <si>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</si>
  <si>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</si>
  <si>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</si>
  <si>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</si>
  <si>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</si>
  <si>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</si>
  <si>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</si>
  <si>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</si>
  <si>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</si>
  <si>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</si>
  <si>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</si>
  <si>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</si>
  <si>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</si>
  <si>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</si>
  <si>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</si>
  <si>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</si>
  <si>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</si>
  <si>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</si>
  <si>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</si>
  <si>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</si>
  <si>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</si>
  <si>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</si>
  <si>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</si>
  <si>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</si>
  <si>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</si>
  <si>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</si>
  <si>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</si>
  <si>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</si>
  <si>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</si>
  <si>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</si>
  <si>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</si>
  <si>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</si>
  <si>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</si>
  <si>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</si>
  <si>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</si>
  <si>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</si>
  <si>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</si>
  <si>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</si>
  <si>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</si>
  <si>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</si>
  <si>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</si>
  <si>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</si>
  <si>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</si>
  <si>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</si>
  <si>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</si>
  <si>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</si>
  <si>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</si>
  <si>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</si>
  <si>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</si>
  <si>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</si>
  <si>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</si>
  <si>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</si>
  <si>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</si>
  <si>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</si>
  <si>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</si>
  <si>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</si>
  <si>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</si>
  <si>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</si>
  <si>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</si>
  <si>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</si>
  <si>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</si>
  <si>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</si>
  <si>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</si>
  <si>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</si>
  <si>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</si>
  <si>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</si>
  <si>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</si>
  <si>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</si>
  <si>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</si>
  <si>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</si>
  <si>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</si>
  <si>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</si>
  <si>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</si>
  <si>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</si>
  <si>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</si>
  <si>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</si>
  <si>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</si>
  <si>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</si>
  <si>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</si>
  <si>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</si>
  <si>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</si>
  <si>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</si>
  <si>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</si>
  <si>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</si>
  <si>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</si>
  <si>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</si>
  <si>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</si>
  <si>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</si>
  <si>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</si>
  <si>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</si>
  <si>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</si>
  <si>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</si>
  <si>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</si>
  <si>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</si>
  <si>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</si>
  <si>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</si>
  <si>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</si>
  <si>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</si>
  <si>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</si>
  <si>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</si>
  <si>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</si>
  <si>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</si>
  <si>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</si>
  <si>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</si>
  <si>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</si>
  <si>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</si>
  <si>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</si>
  <si>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</si>
  <si>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</si>
  <si>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</si>
  <si>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</si>
  <si>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</si>
  <si>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</si>
  <si>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</si>
  <si>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</si>
  <si>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</si>
  <si>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</si>
  <si>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</si>
  <si>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</si>
  <si>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</si>
  <si>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</si>
  <si>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</si>
  <si>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</si>
  <si>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</si>
  <si>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</si>
  <si>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</si>
  <si>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</si>
  <si>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</si>
  <si>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</si>
  <si>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</si>
  <si>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</si>
  <si>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</si>
  <si>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</si>
  <si>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</si>
  <si>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</si>
  <si>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</si>
  <si>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</si>
  <si>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</si>
  <si>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</si>
  <si>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</si>
  <si>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</si>
  <si>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</si>
  <si>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</si>
  <si>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</si>
  <si>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</si>
  <si>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</si>
  <si>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</si>
  <si>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</si>
  <si>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</si>
  <si>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</si>
  <si>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</si>
  <si>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</si>
  <si>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</si>
  <si>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</si>
  <si>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</si>
  <si>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</si>
  <si>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</si>
  <si>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</si>
  <si>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</si>
  <si>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</si>
  <si>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</si>
  <si>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</si>
  <si>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</si>
  <si>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</si>
  <si>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</si>
  <si>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</si>
  <si>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</si>
  <si>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</si>
  <si>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</si>
  <si>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</si>
  <si>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</si>
  <si>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</si>
  <si>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</si>
  <si>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</si>
  <si>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</si>
  <si>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</si>
  <si>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</si>
  <si>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</si>
  <si>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</si>
  <si>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</si>
  <si>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</si>
  <si>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</si>
  <si>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</si>
  <si>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</si>
  <si>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</si>
  <si>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</si>
  <si>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</si>
  <si>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</si>
  <si>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</si>
  <si>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</si>
  <si>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</si>
  <si>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</si>
  <si>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</si>
  <si>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</si>
  <si>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</si>
  <si>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</si>
  <si>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</si>
  <si>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</si>
  <si>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</si>
  <si>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</si>
  <si>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</si>
  <si>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</si>
  <si>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</si>
  <si>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</si>
  <si>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</si>
  <si>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</si>
  <si>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</si>
  <si>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</si>
  <si>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</si>
  <si>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</si>
  <si>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</si>
  <si>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</si>
  <si>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</si>
  <si>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</si>
  <si>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</si>
  <si>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</si>
  <si>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</si>
  <si>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</si>
  <si>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</si>
  <si>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</si>
  <si>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</si>
  <si>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</si>
  <si>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</si>
  <si>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</si>
  <si>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</si>
  <si>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</si>
  <si>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</si>
  <si>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</si>
  <si>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</si>
  <si>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</si>
  <si>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</si>
  <si>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</si>
  <si>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</si>
  <si>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</si>
  <si>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</si>
  <si>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</si>
  <si>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</si>
  <si>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</si>
  <si>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</si>
  <si>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</si>
  <si>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</si>
  <si>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</si>
  <si>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</si>
  <si>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</si>
  <si>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</si>
  <si>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</si>
  <si>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</si>
  <si>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</si>
  <si>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</si>
  <si>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</si>
  <si>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</si>
  <si>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</si>
  <si>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</si>
  <si>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</si>
  <si>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</si>
  <si>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</si>
  <si>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</si>
  <si>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</si>
  <si>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</si>
  <si>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</si>
  <si>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</si>
  <si>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</si>
  <si>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</si>
  <si>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</si>
  <si>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</si>
  <si>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</si>
  <si>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</si>
  <si>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</si>
  <si>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</si>
  <si>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</si>
  <si>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</si>
  <si>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</si>
  <si>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</si>
  <si>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</si>
  <si>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</si>
  <si>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</si>
  <si>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</si>
  <si>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</si>
  <si>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</si>
  <si>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</si>
  <si>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</si>
  <si>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</si>
  <si>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</si>
  <si>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</si>
  <si>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</si>
  <si>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</si>
  <si>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</si>
  <si>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</si>
  <si>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</si>
  <si>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</si>
  <si>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</si>
  <si>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</si>
  <si>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</si>
  <si>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</si>
  <si>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</si>
  <si>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</si>
  <si>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</si>
  <si>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</si>
  <si>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</si>
  <si>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</si>
  <si>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</si>
  <si>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</si>
  <si>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</si>
  <si>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</si>
  <si>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</si>
  <si>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</si>
  <si>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</si>
  <si>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</si>
  <si>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</si>
  <si>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</si>
  <si>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</si>
  <si>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</si>
  <si>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</si>
  <si>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</si>
  <si>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</si>
  <si>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</si>
  <si>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</si>
  <si>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</si>
  <si>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</si>
  <si>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</si>
  <si>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</si>
  <si>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</si>
  <si>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</si>
  <si>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</si>
  <si>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</si>
  <si>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</si>
  <si>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</si>
  <si>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</si>
  <si>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</si>
  <si>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</si>
  <si>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</si>
  <si>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</si>
  <si>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</si>
  <si>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</si>
  <si>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</si>
  <si>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</si>
  <si>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</si>
  <si>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</si>
  <si>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</si>
  <si>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</si>
  <si>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</si>
  <si>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</si>
  <si>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</si>
  <si>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</si>
  <si>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</si>
  <si>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</si>
  <si>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</si>
  <si>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</si>
  <si>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</si>
  <si>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</si>
  <si>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</si>
  <si>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</si>
  <si>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</si>
  <si>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</si>
  <si>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</si>
  <si>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</si>
  <si>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</si>
  <si>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</si>
  <si>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</si>
  <si>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</si>
  <si>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</si>
  <si>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</si>
  <si>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</si>
  <si>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</si>
  <si>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</si>
  <si>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</si>
  <si>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</si>
  <si>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</si>
  <si>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</si>
  <si>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</si>
  <si>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</si>
  <si>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</si>
  <si>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</si>
  <si>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</si>
  <si>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</si>
  <si>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</si>
  <si>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</si>
  <si>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</si>
  <si>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</si>
  <si>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</si>
  <si>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</si>
  <si>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</si>
  <si>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</si>
  <si>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</si>
  <si>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</si>
  <si>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</si>
  <si>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</si>
  <si>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</si>
  <si>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</si>
  <si>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</si>
  <si>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</si>
  <si>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</si>
  <si>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</si>
  <si>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</si>
  <si>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</si>
  <si>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</si>
  <si>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</si>
  <si>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</si>
  <si>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</si>
  <si>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</si>
  <si>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</si>
  <si>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</si>
  <si>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</si>
  <si>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</si>
  <si>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</si>
  <si>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</si>
  <si>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</si>
  <si>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</si>
  <si>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</si>
  <si>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</si>
  <si>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</si>
  <si>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</si>
  <si>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</si>
  <si>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</si>
  <si>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</si>
  <si>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</si>
  <si>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</si>
  <si>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</si>
  <si>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</si>
  <si>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</si>
  <si>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</si>
  <si>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</si>
  <si>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</si>
  <si>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</si>
  <si>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</si>
  <si>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</si>
  <si>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</si>
  <si>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</si>
  <si>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</si>
  <si>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</si>
  <si>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</si>
  <si>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</si>
  <si>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</si>
  <si>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</si>
  <si>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</si>
  <si>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</si>
  <si>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</si>
  <si>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</si>
  <si>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</si>
  <si>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</si>
  <si>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</si>
  <si>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</si>
  <si>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</si>
  <si>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</si>
  <si>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</si>
  <si>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</si>
  <si>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</si>
  <si>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</si>
  <si>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</si>
  <si>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</si>
  <si>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</si>
  <si>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</si>
  <si>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</si>
  <si>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</si>
  <si>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</si>
  <si>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</si>
  <si>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</si>
  <si>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</si>
  <si>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</si>
  <si>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</si>
  <si>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</si>
  <si>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</si>
  <si>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</si>
  <si>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</si>
  <si>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</si>
  <si>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</si>
  <si>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</si>
  <si>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</si>
  <si>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</si>
  <si>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</si>
  <si>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</si>
  <si>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</si>
  <si>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</si>
  <si>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</si>
  <si>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</si>
  <si>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</si>
  <si>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</si>
  <si>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</si>
  <si>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</si>
  <si>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</si>
  <si>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</si>
  <si>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</si>
  <si>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</si>
  <si>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</si>
  <si>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</si>
  <si>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</si>
  <si>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</si>
  <si>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</si>
  <si>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</si>
  <si>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</si>
  <si>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</si>
  <si>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</si>
  <si>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</si>
  <si>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</si>
  <si>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</si>
  <si>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</si>
  <si>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</si>
  <si>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</si>
  <si>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</si>
  <si>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</si>
  <si>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</si>
  <si>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</si>
  <si>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</si>
  <si>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</si>
  <si>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</si>
  <si>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</si>
  <si>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</si>
  <si>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</si>
  <si>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</si>
  <si>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</si>
  <si>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</si>
  <si>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</si>
  <si>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</si>
  <si>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</si>
  <si>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</si>
  <si>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</si>
  <si>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</si>
  <si>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</si>
  <si>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</si>
  <si>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</si>
  <si>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</si>
  <si>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</si>
  <si>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</si>
  <si>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</si>
  <si>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</si>
  <si>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</si>
  <si>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</si>
  <si>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</si>
  <si>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</si>
  <si>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</si>
  <si>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</si>
  <si>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</si>
  <si>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</si>
  <si>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</si>
  <si>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</si>
  <si>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</si>
  <si>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</si>
  <si>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</si>
  <si>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</si>
  <si>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</si>
  <si>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</si>
  <si>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</si>
  <si>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</si>
  <si>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</si>
  <si>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</si>
  <si>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</si>
  <si>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</si>
  <si>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</si>
  <si>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</si>
  <si>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</si>
  <si>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</si>
  <si>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</si>
  <si>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</si>
  <si>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</si>
  <si>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</si>
  <si>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</si>
  <si>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</si>
  <si>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</si>
  <si>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</si>
  <si>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</si>
  <si>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</si>
  <si>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</si>
  <si>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</si>
  <si>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</si>
  <si>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</si>
  <si>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</si>
  <si>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</si>
  <si>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</si>
  <si>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</si>
  <si>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</si>
  <si>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</si>
  <si>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</si>
  <si>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</si>
  <si>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</si>
  <si>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</si>
  <si>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</si>
  <si>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</si>
  <si>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</si>
  <si>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</si>
  <si>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</si>
  <si>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</si>
  <si>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</si>
  <si>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</si>
  <si>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</si>
  <si>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</si>
  <si>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</si>
  <si>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</si>
  <si>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</si>
  <si>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</si>
  <si>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</si>
  <si>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</si>
  <si>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</si>
  <si>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</si>
  <si>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</si>
  <si>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</si>
  <si>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</si>
  <si>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</si>
  <si>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</si>
  <si>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</si>
  <si>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</si>
  <si>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</si>
  <si>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</si>
  <si>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</si>
  <si>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</si>
  <si>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</si>
  <si>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</si>
  <si>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</si>
  <si>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</si>
  <si>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</si>
  <si>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</si>
  <si>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</si>
  <si>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</si>
  <si>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</si>
  <si>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</si>
  <si>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</si>
  <si>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</si>
  <si>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</si>
  <si>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</si>
  <si>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</si>
  <si>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</si>
  <si>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</si>
  <si>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</si>
  <si>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</si>
  <si>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</si>
  <si>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</si>
  <si>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</si>
  <si>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</si>
  <si>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</si>
  <si>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</si>
  <si>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</si>
  <si>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</si>
  <si>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</si>
  <si>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</si>
  <si>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</si>
  <si>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</si>
  <si>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</si>
  <si>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</si>
  <si>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</si>
  <si>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</si>
  <si>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</si>
  <si>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</si>
  <si>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</si>
  <si>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</si>
  <si>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</si>
  <si>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</si>
  <si>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</si>
  <si>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</si>
  <si>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</si>
  <si>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</si>
  <si>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</si>
  <si>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</si>
  <si>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</si>
  <si>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</si>
  <si>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</si>
  <si>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</si>
  <si>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</si>
  <si>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</si>
  <si>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</si>
  <si>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</si>
  <si>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</si>
  <si>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</si>
  <si>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</si>
  <si>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</si>
  <si>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</si>
  <si>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</si>
  <si>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</si>
  <si>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</si>
  <si>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</si>
  <si>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</si>
  <si>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</si>
  <si>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</si>
  <si>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</si>
  <si>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</si>
  <si>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</si>
  <si>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</si>
  <si>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</si>
  <si>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</si>
  <si>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</si>
  <si>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</si>
  <si>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</si>
  <si>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</si>
  <si>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</si>
  <si>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</si>
  <si>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</si>
  <si>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</si>
  <si>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</si>
  <si>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</si>
  <si>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</si>
  <si>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</si>
  <si>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</si>
  <si>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</si>
  <si>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</si>
  <si>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</si>
  <si>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</si>
  <si>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</si>
  <si>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</si>
  <si>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</si>
  <si>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</si>
  <si>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</si>
  <si>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</si>
  <si>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</si>
  <si>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</si>
  <si>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</si>
  <si>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</si>
  <si>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</si>
  <si>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</si>
  <si>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</si>
  <si>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</si>
  <si>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</si>
  <si>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</si>
  <si>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</si>
  <si>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</si>
  <si>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</si>
  <si>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</si>
  <si>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</si>
  <si>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</si>
  <si>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</si>
  <si>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</si>
  <si>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</si>
  <si>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</si>
  <si>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</si>
  <si>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</si>
  <si>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</si>
  <si>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</si>
  <si>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</si>
  <si>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</si>
  <si>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</si>
  <si>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</si>
  <si>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</si>
  <si>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</si>
  <si>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</si>
  <si>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</si>
  <si>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</si>
  <si>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</si>
  <si>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</si>
  <si>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</si>
  <si>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</si>
  <si>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</si>
  <si>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</si>
  <si>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</si>
  <si>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</si>
  <si>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</si>
  <si>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</si>
  <si>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</si>
  <si>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</si>
  <si>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</si>
  <si>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</si>
  <si>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</si>
  <si>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</si>
  <si>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</si>
  <si>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</si>
  <si>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</si>
  <si>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</si>
  <si>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</si>
  <si>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</si>
  <si>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</si>
  <si>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</si>
  <si>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</si>
  <si>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</si>
  <si>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</si>
  <si>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</si>
  <si>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</si>
  <si>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</si>
  <si>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</si>
  <si>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</si>
  <si>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</si>
  <si>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</si>
  <si>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</si>
  <si>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</si>
  <si>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</si>
  <si>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</si>
  <si>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</si>
  <si>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</si>
  <si>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</si>
  <si>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</si>
  <si>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</si>
  <si>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</si>
  <si>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</si>
  <si>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</si>
  <si>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</si>
  <si>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</si>
  <si>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</si>
  <si>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</si>
  <si>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</si>
  <si>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</si>
  <si>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</si>
  <si>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</si>
  <si>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</si>
  <si>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</si>
  <si>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</si>
  <si>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</si>
  <si>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</si>
  <si>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</si>
  <si>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</si>
  <si>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</si>
  <si>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</si>
  <si>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</si>
  <si>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</si>
  <si>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</si>
  <si>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</si>
  <si>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</si>
  <si>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</si>
  <si>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</si>
  <si>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</si>
  <si>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</si>
  <si>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</si>
  <si>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</si>
  <si>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</si>
  <si>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</si>
  <si>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</si>
  <si>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</si>
  <si>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</si>
  <si>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</si>
  <si>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</si>
  <si>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</si>
  <si>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</si>
  <si>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</si>
  <si>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</si>
  <si>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</si>
  <si>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</si>
  <si>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</si>
  <si>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</si>
  <si>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</si>
  <si>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</si>
  <si>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</si>
  <si>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</si>
  <si>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</si>
  <si>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</si>
  <si>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</si>
  <si>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</si>
  <si>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</si>
  <si>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</si>
  <si>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</si>
  <si>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</si>
  <si>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</si>
  <si>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</si>
  <si>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</si>
  <si>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</si>
  <si>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</si>
  <si>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</si>
  <si>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</si>
  <si>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</si>
  <si>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</si>
  <si>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</si>
  <si>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</si>
  <si>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</si>
  <si>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</si>
  <si>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</si>
  <si>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</si>
  <si>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</si>
  <si>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</si>
  <si>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</si>
  <si>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</si>
  <si>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</si>
  <si>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</si>
  <si>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</si>
  <si>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</si>
  <si>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</si>
  <si>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</si>
  <si>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</si>
  <si>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</si>
  <si>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</si>
  <si>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</si>
  <si>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</si>
  <si>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</si>
  <si>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</si>
  <si>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</si>
  <si>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</si>
  <si>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</si>
  <si>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</si>
  <si>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</si>
  <si>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</si>
  <si>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</si>
  <si>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</si>
  <si>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</si>
  <si>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</si>
  <si>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</si>
  <si>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</si>
  <si>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</si>
  <si>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</si>
  <si>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</si>
  <si>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</si>
  <si>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</si>
  <si>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</si>
  <si>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</si>
  <si>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</si>
  <si>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</si>
  <si>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</si>
  <si>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</si>
  <si>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</si>
  <si>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</si>
  <si>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</si>
  <si>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</si>
  <si>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</si>
  <si>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</si>
  <si>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</si>
  <si>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</si>
  <si>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</si>
  <si>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</si>
  <si>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</si>
  <si>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</si>
  <si>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</si>
  <si>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</si>
  <si>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</si>
  <si>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</si>
  <si>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</si>
  <si>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</si>
  <si>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</si>
  <si>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</si>
  <si>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</si>
  <si>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</si>
  <si>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</si>
  <si>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</si>
  <si>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</si>
  <si>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</si>
  <si>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</si>
  <si>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</si>
  <si>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</si>
  <si>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</si>
  <si>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</si>
  <si>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</si>
  <si>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</si>
  <si>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</si>
  <si>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</si>
  <si>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</si>
  <si>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</si>
  <si>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</si>
  <si>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</si>
  <si>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</si>
  <si>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</si>
  <si>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</si>
  <si>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</si>
  <si>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</si>
  <si>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</si>
  <si>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</si>
  <si>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</si>
  <si>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</si>
  <si>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</si>
  <si>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</si>
  <si>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</si>
  <si>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</si>
  <si>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</si>
  <si>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</si>
  <si>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</si>
  <si>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</si>
  <si>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</si>
  <si>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</si>
  <si>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</si>
  <si>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</si>
  <si>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</si>
  <si>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</si>
  <si>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</si>
  <si>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</si>
  <si>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</si>
  <si>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</si>
  <si>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</si>
  <si>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</si>
  <si>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</si>
  <si>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</si>
  <si>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</si>
  <si>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</si>
  <si>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</si>
  <si>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</si>
  <si>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</si>
  <si>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</si>
  <si>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</si>
  <si>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</si>
  <si>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</si>
  <si>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</si>
  <si>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</si>
  <si>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</si>
  <si>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</si>
  <si>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</si>
  <si>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</si>
  <si>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</si>
  <si>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</si>
  <si>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</si>
  <si>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</si>
  <si>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</si>
  <si>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</si>
  <si>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</si>
  <si>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</si>
  <si>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</si>
  <si>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</si>
  <si>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</si>
  <si>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</si>
  <si>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</si>
  <si>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</si>
  <si>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</si>
  <si>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</si>
  <si>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</si>
  <si>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</si>
  <si>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</si>
  <si>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</si>
  <si>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</si>
  <si>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</si>
  <si>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</si>
  <si>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</si>
  <si>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</si>
  <si>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</si>
  <si>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</si>
  <si>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</si>
  <si>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</si>
  <si>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</si>
  <si>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</si>
  <si>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</si>
  <si>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</si>
  <si>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</si>
  <si>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</si>
  <si>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</si>
  <si>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</si>
  <si>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</si>
  <si>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</si>
  <si>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</si>
  <si>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</si>
  <si>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</si>
  <si>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</si>
  <si>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</si>
  <si>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</si>
  <si>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</si>
  <si>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</si>
  <si>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</si>
  <si>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</si>
  <si>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</si>
  <si>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</si>
  <si>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</si>
  <si>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</si>
  <si>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</si>
  <si>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</si>
  <si>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</si>
  <si>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</si>
  <si>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</si>
  <si>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</si>
  <si>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</si>
  <si>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</si>
  <si>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</si>
  <si>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</si>
  <si>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</si>
  <si>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</si>
  <si>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</si>
  <si>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</si>
  <si>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</si>
  <si>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</si>
  <si>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</si>
  <si>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</si>
  <si>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</si>
  <si>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</si>
  <si>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</si>
  <si>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</si>
  <si>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</si>
  <si>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</si>
  <si>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</si>
  <si>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</si>
  <si>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</si>
  <si>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</si>
  <si>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</si>
  <si>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</si>
  <si>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</si>
  <si>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</si>
  <si>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</si>
  <si>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</si>
  <si>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</si>
  <si>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</si>
  <si>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</si>
  <si>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</si>
  <si>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</si>
  <si>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</si>
  <si>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</si>
  <si>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</si>
  <si>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</si>
  <si>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</si>
  <si>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</si>
  <si>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</si>
  <si>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</si>
  <si>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</si>
  <si>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</si>
  <si>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</si>
  <si>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</si>
  <si>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</si>
  <si>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</si>
  <si>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</si>
  <si>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</si>
  <si>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</si>
  <si>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</si>
  <si>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</si>
  <si>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</si>
  <si>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</si>
  <si>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</si>
  <si>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</si>
  <si>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</si>
  <si>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</si>
  <si>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</si>
  <si>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</si>
  <si>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</si>
  <si>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</si>
  <si>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</si>
  <si>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</si>
  <si>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</si>
  <si>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</si>
  <si>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</si>
  <si>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</si>
  <si>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</si>
  <si>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</si>
  <si>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</si>
  <si>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</si>
  <si>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</si>
  <si>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</si>
  <si>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</si>
  <si>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</si>
  <si>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</si>
  <si>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</si>
  <si>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</si>
  <si>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</si>
  <si>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</si>
  <si>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</si>
  <si>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</si>
  <si>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</si>
  <si>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</si>
  <si>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</si>
  <si>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</si>
  <si>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</si>
  <si>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</si>
  <si>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</si>
  <si>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</si>
  <si>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</si>
  <si>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</si>
  <si>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</si>
  <si>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</si>
  <si>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</si>
  <si>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</si>
  <si>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</si>
  <si>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</si>
  <si>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</si>
  <si>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</si>
  <si>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</si>
  <si>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</si>
  <si>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</si>
  <si>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</si>
  <si>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</si>
  <si>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</si>
  <si>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</si>
  <si>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</si>
  <si>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</si>
  <si>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</si>
  <si>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</si>
  <si>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</si>
  <si>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</si>
  <si>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</si>
  <si>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</si>
  <si>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</si>
  <si>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</si>
  <si>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</si>
  <si>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</si>
  <si>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</si>
  <si>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</si>
  <si>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</si>
  <si>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</si>
  <si>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</si>
  <si>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</si>
  <si>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</si>
  <si>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</si>
  <si>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</si>
  <si>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</si>
  <si>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</si>
  <si>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</si>
  <si>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</si>
  <si>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</si>
  <si>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</si>
  <si>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</si>
  <si>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</si>
  <si>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</si>
  <si>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</si>
  <si>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</si>
  <si>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</si>
  <si>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</si>
  <si>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</si>
  <si>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</si>
  <si>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</si>
  <si>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</si>
  <si>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</si>
  <si>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</si>
  <si>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</si>
  <si>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</si>
  <si>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</si>
  <si>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</si>
  <si>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</si>
  <si>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</si>
  <si>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</si>
  <si>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</si>
  <si>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</si>
  <si>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</si>
  <si>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</si>
  <si>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</si>
  <si>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</si>
  <si>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</si>
  <si>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</si>
  <si>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</si>
  <si>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</si>
  <si>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</si>
  <si>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</si>
  <si>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</si>
  <si>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</si>
  <si>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</si>
  <si>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</si>
  <si>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</si>
  <si>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</si>
  <si>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</si>
  <si>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</si>
  <si>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</si>
  <si>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</si>
  <si>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</si>
  <si>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</si>
  <si>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</si>
  <si>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</si>
  <si>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</si>
  <si>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</si>
  <si>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</si>
  <si>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</si>
  <si>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</si>
  <si>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</si>
  <si>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</si>
  <si>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</si>
  <si>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</si>
  <si>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</si>
  <si>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</si>
  <si>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</si>
  <si>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</si>
  <si>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</si>
  <si>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</si>
  <si>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</si>
  <si>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</si>
  <si>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</si>
  <si>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</si>
  <si>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</si>
  <si>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</si>
  <si>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</si>
  <si>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</si>
  <si>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</si>
  <si>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</si>
  <si>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</si>
  <si>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</si>
  <si>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</si>
  <si>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</si>
  <si>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</si>
  <si>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</si>
  <si>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</si>
  <si>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</si>
  <si>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</si>
  <si>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</si>
  <si>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</si>
  <si>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</si>
  <si>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</si>
  <si>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</si>
  <si>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</si>
  <si>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</si>
  <si>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</si>
  <si>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</si>
  <si>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</si>
  <si>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</si>
  <si>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</si>
  <si>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</si>
  <si>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</si>
  <si>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</si>
  <si>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</si>
  <si>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</si>
  <si>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</si>
  <si>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</si>
  <si>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</si>
  <si>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</si>
  <si>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</si>
  <si>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</si>
  <si>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</si>
  <si>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</si>
  <si>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</si>
  <si>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</si>
  <si>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</si>
  <si>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</si>
  <si>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</si>
  <si>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</si>
  <si>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</si>
  <si>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</si>
  <si>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</si>
  <si>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</si>
  <si>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</si>
  <si>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</si>
  <si>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</si>
  <si>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</si>
  <si>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</si>
  <si>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</si>
  <si>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</si>
  <si>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</si>
  <si>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</si>
  <si>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</si>
  <si>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</si>
  <si>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</si>
  <si>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</si>
  <si>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</si>
  <si>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</si>
  <si>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</si>
  <si>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</si>
  <si>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</si>
  <si>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</si>
  <si>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</si>
  <si>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</si>
  <si>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</si>
  <si>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</si>
  <si>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</si>
  <si>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</si>
  <si>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</si>
  <si>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</si>
  <si>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</si>
  <si>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</si>
  <si>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</si>
  <si>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</si>
  <si>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</si>
  <si>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</si>
  <si>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</si>
  <si>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</si>
  <si>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</si>
  <si>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</si>
  <si>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</si>
  <si>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</si>
  <si>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</si>
  <si>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</si>
  <si>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</si>
  <si>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</si>
  <si>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</si>
  <si>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</si>
  <si>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</si>
  <si>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</si>
  <si>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</si>
  <si>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</si>
  <si>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</si>
  <si>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</si>
  <si>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</si>
  <si>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</si>
  <si>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</si>
  <si>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</si>
  <si>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</si>
  <si>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</si>
  <si>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</si>
  <si>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</si>
  <si>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</si>
  <si>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</si>
  <si>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</si>
  <si>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</si>
  <si>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</si>
  <si>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</si>
  <si>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</si>
  <si>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</si>
  <si>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</si>
  <si>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</si>
  <si>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</si>
  <si>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</si>
  <si>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</si>
  <si>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</si>
  <si>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</si>
  <si>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</si>
  <si>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</si>
  <si>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</si>
  <si>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</si>
  <si>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</si>
  <si>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</si>
  <si>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</si>
  <si>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</si>
  <si>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</si>
  <si>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</si>
  <si>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</si>
  <si>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</si>
  <si>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</si>
  <si>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</si>
  <si>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</si>
  <si>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</si>
  <si>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</si>
  <si>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</si>
  <si>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</si>
  <si>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</si>
  <si>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</si>
  <si>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</si>
  <si>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</si>
  <si>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</si>
  <si>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</si>
  <si>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</si>
  <si>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</si>
  <si>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</si>
  <si>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</si>
  <si>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</si>
  <si>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</si>
  <si>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</si>
  <si>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</si>
  <si>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</si>
  <si>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</si>
  <si>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</si>
  <si>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</si>
  <si>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</si>
  <si>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</si>
  <si>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</si>
  <si>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</si>
  <si>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</si>
  <si>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</si>
  <si>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</si>
  <si>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</si>
  <si>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</si>
  <si>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</si>
  <si>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</si>
  <si>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</si>
  <si>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</si>
  <si>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</si>
  <si>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</si>
  <si>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</si>
  <si>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</si>
  <si>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</si>
  <si>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</si>
  <si>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</si>
  <si>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</si>
  <si>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</si>
  <si>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</si>
  <si>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</si>
  <si>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</si>
  <si>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</si>
  <si>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</si>
  <si>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</si>
  <si>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</si>
  <si>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</si>
  <si>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</si>
  <si>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</si>
  <si>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</si>
  <si>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</si>
  <si>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</si>
  <si>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</si>
  <si>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</si>
  <si>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</si>
  <si>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</si>
  <si>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</si>
  <si>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</si>
  <si>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</si>
  <si>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</si>
  <si>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</si>
  <si>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</si>
  <si>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</si>
  <si>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</si>
  <si>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</si>
  <si>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</si>
  <si>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</si>
  <si>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</si>
  <si>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</si>
  <si>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</si>
  <si>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</si>
  <si>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</si>
  <si>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</si>
  <si>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</si>
  <si>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</si>
  <si>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</si>
  <si>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</si>
  <si>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</si>
  <si>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</si>
  <si>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</si>
  <si>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</si>
  <si>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</si>
  <si>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</si>
  <si>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</si>
  <si>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</si>
  <si>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</si>
  <si>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</si>
  <si>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</si>
  <si>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</si>
  <si>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</si>
  <si>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</si>
  <si>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</si>
  <si>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</si>
  <si>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</si>
  <si>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</si>
  <si>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</si>
  <si>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</si>
  <si>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</si>
  <si>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</si>
  <si>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</si>
  <si>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</si>
  <si>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</si>
  <si>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</si>
  <si>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</si>
  <si>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</si>
  <si>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</si>
  <si>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</si>
  <si>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</si>
  <si>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</si>
  <si>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</si>
  <si>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</si>
  <si>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</si>
  <si>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</si>
  <si>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</si>
  <si>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</si>
  <si>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</si>
  <si>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</si>
  <si>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</si>
  <si>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</si>
  <si>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</si>
  <si>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</si>
  <si>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</si>
  <si>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</si>
  <si>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</si>
  <si>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</si>
  <si>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</si>
  <si>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</si>
  <si>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</si>
  <si>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</si>
  <si>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</si>
  <si>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</si>
  <si>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</si>
  <si>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</si>
  <si>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</si>
  <si>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</si>
  <si>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</si>
  <si>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</si>
  <si>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</si>
  <si>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</si>
  <si>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</si>
  <si>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</si>
  <si>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</si>
  <si>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</si>
  <si>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</si>
  <si>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</si>
  <si>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</si>
  <si>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</si>
  <si>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</si>
  <si>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</si>
  <si>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</si>
  <si>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</si>
  <si>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</si>
  <si>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</si>
  <si>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</si>
  <si>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</si>
  <si>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</si>
  <si>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</si>
  <si>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</si>
  <si>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</si>
  <si>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</si>
  <si>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</si>
  <si>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</si>
  <si>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</si>
  <si>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</si>
  <si>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</si>
  <si>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</si>
  <si>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</si>
  <si>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</si>
  <si>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</si>
  <si>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</si>
  <si>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</si>
  <si>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</si>
  <si>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</si>
  <si>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</si>
  <si>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</si>
  <si>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</si>
  <si>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</si>
  <si>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</si>
  <si>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</si>
  <si>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</si>
  <si>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</si>
  <si>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</si>
  <si>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</si>
  <si>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</si>
  <si>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</si>
  <si>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</si>
  <si>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</si>
  <si>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</si>
  <si>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</si>
  <si>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</si>
  <si>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</si>
  <si>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</si>
  <si>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</si>
  <si>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</si>
  <si>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</si>
  <si>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</si>
  <si>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</si>
  <si>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</si>
  <si>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</si>
  <si>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</si>
  <si>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</si>
  <si>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</si>
  <si>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</si>
  <si>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</si>
  <si>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</si>
  <si>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</si>
  <si>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</si>
  <si>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</si>
  <si>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</si>
  <si>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</si>
  <si>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</si>
  <si>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</si>
  <si>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</si>
  <si>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</si>
  <si>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</si>
  <si>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</si>
  <si>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</si>
  <si>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</si>
  <si>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</si>
  <si>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</si>
  <si>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</si>
  <si>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</si>
  <si>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</si>
  <si>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</si>
  <si>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</si>
  <si>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</si>
  <si>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</si>
  <si>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</si>
  <si>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</si>
  <si>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</si>
  <si>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</si>
  <si>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</si>
  <si>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</si>
  <si>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</si>
  <si>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</si>
  <si>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</si>
  <si>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</si>
  <si>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</si>
  <si>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</si>
  <si>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</si>
  <si>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</si>
  <si>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</si>
  <si>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</si>
  <si>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</si>
  <si>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</si>
  <si>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</si>
  <si>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</si>
  <si>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</si>
  <si>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</si>
  <si>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</si>
  <si>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</si>
  <si>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</si>
  <si>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</si>
  <si>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</si>
  <si>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</si>
  <si>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</si>
  <si>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</si>
  <si>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</si>
  <si>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</si>
  <si>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</si>
  <si>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</si>
  <si>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</si>
  <si>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</si>
  <si>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</si>
  <si>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</si>
  <si>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</si>
  <si>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</si>
  <si>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</si>
  <si>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</si>
  <si>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</si>
  <si>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</si>
  <si>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</si>
  <si>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</si>
  <si>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</si>
  <si>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</si>
  <si>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</si>
  <si>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</si>
  <si>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</si>
  <si>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</si>
  <si>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</si>
  <si>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</si>
  <si>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</si>
  <si>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</si>
  <si>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</si>
  <si>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</si>
  <si>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</si>
  <si>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</si>
  <si>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</si>
  <si>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</si>
  <si>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</si>
  <si>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</si>
  <si>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</si>
  <si>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</si>
  <si>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</si>
  <si>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</si>
  <si>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</si>
  <si>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</si>
  <si>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</si>
  <si>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</si>
  <si>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</si>
  <si>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</si>
  <si>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</si>
  <si>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</si>
  <si>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</si>
  <si>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</si>
  <si>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</si>
  <si>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</si>
  <si>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</si>
  <si>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</si>
  <si>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</si>
  <si>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</si>
  <si>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</si>
  <si>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</si>
  <si>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</si>
  <si>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</si>
  <si>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</si>
  <si>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</si>
  <si>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</si>
  <si>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</si>
  <si>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</si>
  <si>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</si>
  <si>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</si>
  <si>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</si>
  <si>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</si>
  <si>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</si>
  <si>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</si>
  <si>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</si>
  <si>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</si>
  <si>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</si>
  <si>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</si>
  <si>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</si>
  <si>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</si>
  <si>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</si>
  <si>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</si>
  <si>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</si>
  <si>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</si>
  <si>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</si>
  <si>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</si>
  <si>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</si>
  <si>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</si>
  <si>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</si>
  <si>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</si>
  <si>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</si>
  <si>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</si>
  <si>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</si>
  <si>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</si>
  <si>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</si>
  <si>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</si>
  <si>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</si>
  <si>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</si>
  <si>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</si>
  <si>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</si>
  <si>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</si>
  <si>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</si>
  <si>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</si>
  <si>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</si>
  <si>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</si>
  <si>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</si>
  <si>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</si>
  <si>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</si>
  <si>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</si>
  <si>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</si>
  <si>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</si>
  <si>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</si>
  <si>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</si>
  <si>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</si>
  <si>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</si>
  <si>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</si>
  <si>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</si>
  <si>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</si>
  <si>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</si>
  <si>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</si>
  <si>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</si>
  <si>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</si>
  <si>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</si>
  <si>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</si>
  <si>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</si>
  <si>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</si>
  <si>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</si>
  <si>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</si>
  <si>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</si>
  <si>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</si>
  <si>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</si>
  <si>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</si>
  <si>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</si>
  <si>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</si>
  <si>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</si>
  <si>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</si>
  <si>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</si>
  <si>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</si>
  <si>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</si>
  <si>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</si>
  <si>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</si>
  <si>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</si>
  <si>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</si>
  <si>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</si>
  <si>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</si>
  <si>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</si>
  <si>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</si>
  <si>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</si>
  <si>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</si>
  <si>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</si>
  <si>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</si>
  <si>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</si>
  <si>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</si>
  <si>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</si>
  <si>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</si>
  <si>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</si>
  <si>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</si>
  <si>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</si>
  <si>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</si>
  <si>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</si>
  <si>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</si>
  <si>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</si>
  <si>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</si>
  <si>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</si>
  <si>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</si>
  <si>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</si>
  <si>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</si>
  <si>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</si>
  <si>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</si>
  <si>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</si>
  <si>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</si>
  <si>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</si>
  <si>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</si>
  <si>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</si>
  <si>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</si>
  <si>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</si>
  <si>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</si>
  <si>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</si>
  <si>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</si>
  <si>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</si>
  <si>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</si>
  <si>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</si>
  <si>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</si>
  <si>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</si>
  <si>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</si>
  <si>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</si>
  <si>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</si>
  <si>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</si>
  <si>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</si>
  <si>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</si>
  <si>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</si>
  <si>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</si>
  <si>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</si>
  <si>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</si>
  <si>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</si>
  <si>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</si>
  <si>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</si>
  <si>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</si>
  <si>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</si>
  <si>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</si>
  <si>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</si>
  <si>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</si>
  <si>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</si>
  <si>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</si>
  <si>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</si>
  <si>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</si>
  <si>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</si>
  <si>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</si>
  <si>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</si>
  <si>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</si>
  <si>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</si>
  <si>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</si>
  <si>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</si>
  <si>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</si>
  <si>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</si>
  <si>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</si>
  <si>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</si>
  <si>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</si>
  <si>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</si>
  <si>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</si>
  <si>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</si>
  <si>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</si>
  <si>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</si>
  <si>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</si>
  <si>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</si>
  <si>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</si>
  <si>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</si>
  <si>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</si>
  <si>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</si>
  <si>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</si>
  <si>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</si>
  <si>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</si>
  <si>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</si>
  <si>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</si>
  <si>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</si>
  <si>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</si>
  <si>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</si>
  <si>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</si>
  <si>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</si>
  <si>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</si>
  <si>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</si>
  <si>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</si>
  <si>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</si>
  <si>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</si>
  <si>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</si>
  <si>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</si>
  <si>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</si>
  <si>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</si>
  <si>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</si>
  <si>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</si>
  <si>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</si>
  <si>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</si>
  <si>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</si>
  <si>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</si>
  <si>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</si>
  <si>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</si>
  <si>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</si>
  <si>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</si>
  <si>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</si>
  <si>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</si>
  <si>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</si>
  <si>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</si>
  <si>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</si>
  <si>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</si>
  <si>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</si>
  <si>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</si>
  <si>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</si>
  <si>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</si>
  <si>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</si>
  <si>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</si>
  <si>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</si>
  <si>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</si>
  <si>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</si>
  <si>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</si>
  <si>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</si>
  <si>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</si>
  <si>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</si>
  <si>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</si>
  <si>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</si>
  <si>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</si>
  <si>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</si>
  <si>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</si>
  <si>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</si>
  <si>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</si>
  <si>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</si>
  <si>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</si>
  <si>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</si>
  <si>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</si>
  <si>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</si>
  <si>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</si>
  <si>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</si>
  <si>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</si>
  <si>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</si>
  <si>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</si>
  <si>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</si>
  <si>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</si>
  <si>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</si>
  <si>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</si>
  <si>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</si>
  <si>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</si>
  <si>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</si>
  <si>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</si>
  <si>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</si>
  <si>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</si>
  <si>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</si>
  <si>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</si>
  <si>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</si>
  <si>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</si>
  <si>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</si>
  <si>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</si>
  <si>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</si>
  <si>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</si>
  <si>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</si>
  <si>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</si>
  <si>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</si>
  <si>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</si>
  <si>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</si>
  <si>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</si>
  <si>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</si>
  <si>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</si>
  <si>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</si>
  <si>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</si>
  <si>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</si>
  <si>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</si>
  <si>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</si>
  <si>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</si>
  <si>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</si>
  <si>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</si>
  <si>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</si>
  <si>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</si>
  <si>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</si>
  <si>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</si>
  <si>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</si>
  <si>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</si>
  <si>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</si>
  <si>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</si>
  <si>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</si>
  <si>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</si>
  <si>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</si>
  <si>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</si>
  <si>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</si>
  <si>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</si>
  <si>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</si>
  <si>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</si>
  <si>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</si>
  <si>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</si>
  <si>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</si>
  <si>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</si>
  <si>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</si>
  <si>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</si>
  <si>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</si>
  <si>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</si>
  <si>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</si>
  <si>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</si>
  <si>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</si>
  <si>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</si>
  <si>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</si>
  <si>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</si>
  <si>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</si>
  <si>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</si>
  <si>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</si>
  <si>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</si>
  <si>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</si>
  <si>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</si>
  <si>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</si>
  <si>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</si>
  <si>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</si>
  <si>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</si>
  <si>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</si>
  <si>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</si>
  <si>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</si>
  <si>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</si>
  <si>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</si>
  <si>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</si>
  <si>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</si>
  <si>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</si>
  <si>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</si>
  <si>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</si>
  <si>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</si>
  <si>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</si>
  <si>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</si>
  <si>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</si>
  <si>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</si>
  <si>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</si>
  <si>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</si>
  <si>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</si>
  <si>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</si>
  <si>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</si>
  <si>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</si>
  <si>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</si>
  <si>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</si>
  <si>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</si>
  <si>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</si>
  <si>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</si>
  <si>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</si>
  <si>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</si>
  <si>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</si>
  <si>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</si>
  <si>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</si>
  <si>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</si>
  <si>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</si>
  <si>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</si>
  <si>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</si>
  <si>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</si>
  <si>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</si>
  <si>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</si>
  <si>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</si>
  <si>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</si>
  <si>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</si>
  <si>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</si>
  <si>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</si>
  <si>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</si>
  <si>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</si>
  <si>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</si>
  <si>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</si>
  <si>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</si>
  <si>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</si>
  <si>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</si>
  <si>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</si>
  <si>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</si>
  <si>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</si>
  <si>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</si>
  <si>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</si>
  <si>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</si>
  <si>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</si>
  <si>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</si>
  <si>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</si>
  <si>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</si>
  <si>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</si>
  <si>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</si>
  <si>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</si>
  <si>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</si>
  <si>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</si>
  <si>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</si>
  <si>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</si>
  <si>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</si>
  <si>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</si>
  <si>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</si>
  <si>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</si>
  <si>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</si>
  <si>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</si>
  <si>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</si>
  <si>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</si>
  <si>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</si>
  <si>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</si>
  <si>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</si>
  <si>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</si>
  <si>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</si>
  <si>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</si>
  <si>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</si>
  <si>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</si>
  <si>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</si>
  <si>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</si>
  <si>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</si>
  <si>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</si>
  <si>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</si>
  <si>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</si>
  <si>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</si>
  <si>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</si>
  <si>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</si>
  <si>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</si>
  <si>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</si>
  <si>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</si>
  <si>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</si>
  <si>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</si>
  <si>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</si>
  <si>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</si>
  <si>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</si>
  <si>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</si>
  <si>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</si>
  <si>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</si>
  <si>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</si>
  <si>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</si>
  <si>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</si>
  <si>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</si>
  <si>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</si>
  <si>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</si>
  <si>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</si>
  <si>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</si>
  <si>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</si>
  <si>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</si>
  <si>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</si>
  <si>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</si>
  <si>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</si>
  <si>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</si>
  <si>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</si>
  <si>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</si>
  <si>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</si>
  <si>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</si>
  <si>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</si>
  <si>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</si>
  <si>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</si>
  <si>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</si>
  <si>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</si>
  <si>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</si>
  <si>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</si>
  <si>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</si>
  <si>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</si>
  <si>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</si>
  <si>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</si>
  <si>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</si>
  <si>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</si>
  <si>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</si>
  <si>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</si>
  <si>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</si>
  <si>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</si>
  <si>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</si>
  <si>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</si>
  <si>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</si>
  <si>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</si>
  <si>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</si>
  <si>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</si>
  <si>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</si>
  <si>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</si>
  <si>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</si>
  <si>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</si>
  <si>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</si>
  <si>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</si>
  <si>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</si>
  <si>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</si>
  <si>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</si>
  <si>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</si>
  <si>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</si>
  <si>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</si>
  <si>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</si>
  <si>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</si>
  <si>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</si>
  <si>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</si>
  <si>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</si>
  <si>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</si>
  <si>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</si>
  <si>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</si>
  <si>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</si>
  <si>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</si>
  <si>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</si>
  <si>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</si>
  <si>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</si>
  <si>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</si>
  <si>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</si>
  <si>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</si>
  <si>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</si>
  <si>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</si>
  <si>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</si>
  <si>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</si>
  <si>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</si>
  <si>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</si>
  <si>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</si>
  <si>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</si>
  <si>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</si>
  <si>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</si>
  <si>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</si>
  <si>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</si>
  <si>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</si>
  <si>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</si>
  <si>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</si>
  <si>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</si>
  <si>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</si>
  <si>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</si>
  <si>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</si>
  <si>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</si>
  <si>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</si>
  <si>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</si>
  <si>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</si>
  <si>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</si>
  <si>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</si>
  <si>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</si>
  <si>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</si>
  <si>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</si>
  <si>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</si>
  <si>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</si>
  <si>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</si>
  <si>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</si>
  <si>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</si>
  <si>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</si>
  <si>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</si>
  <si>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</si>
  <si>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</si>
  <si>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</si>
  <si>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</si>
  <si>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</si>
  <si>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</si>
  <si>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</si>
  <si>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</si>
  <si>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</si>
  <si>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</si>
  <si>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</si>
  <si>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</si>
  <si>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</si>
  <si>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</si>
  <si>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</si>
  <si>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</si>
  <si>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</si>
  <si>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</si>
  <si>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</si>
  <si>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</si>
  <si>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</si>
  <si>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</si>
  <si>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</si>
  <si>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</si>
  <si>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</si>
  <si>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</si>
  <si>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</si>
  <si>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</si>
  <si>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</si>
  <si>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</si>
  <si>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</si>
  <si>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</si>
  <si>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</si>
  <si>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</si>
  <si>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</si>
  <si>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</si>
  <si>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</si>
  <si>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</si>
  <si>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</si>
  <si>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</si>
  <si>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</si>
  <si>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</si>
  <si>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</si>
  <si>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</si>
  <si>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</si>
  <si>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</si>
  <si>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</si>
  <si>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</si>
  <si>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</si>
  <si>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</si>
  <si>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</si>
  <si>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</si>
  <si>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</si>
  <si>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</si>
  <si>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</si>
  <si>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</si>
  <si>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</si>
  <si>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</si>
  <si>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</si>
  <si>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</si>
  <si>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</si>
  <si>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</si>
  <si>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</si>
  <si>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</si>
  <si>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</si>
  <si>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</si>
  <si>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</si>
  <si>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</si>
  <si>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</si>
  <si>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</si>
  <si>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</si>
  <si>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</si>
  <si>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</si>
  <si>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</si>
  <si>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</si>
  <si>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</si>
  <si>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</si>
  <si>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</si>
  <si>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</si>
  <si>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</si>
  <si>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</si>
  <si>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</si>
  <si>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</si>
  <si>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</si>
  <si>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</si>
  <si>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</si>
  <si>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</si>
  <si>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</si>
  <si>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</si>
  <si>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</si>
  <si>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</si>
  <si>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</si>
  <si>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</si>
  <si>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</si>
  <si>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</si>
  <si>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</si>
  <si>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</si>
  <si>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</si>
  <si>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</si>
  <si>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</si>
  <si>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</si>
  <si>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</si>
  <si>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</si>
  <si>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</si>
  <si>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</si>
  <si>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</si>
  <si>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</si>
  <si>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</si>
  <si>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</si>
  <si>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</si>
  <si>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</si>
  <si>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</si>
  <si>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</si>
  <si>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</si>
  <si>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</si>
  <si>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</si>
  <si>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</si>
  <si>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</si>
  <si>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</si>
  <si>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</si>
  <si>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</si>
  <si>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</si>
  <si>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</si>
  <si>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</si>
  <si>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</si>
  <si>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</si>
  <si>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</si>
  <si>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</si>
  <si>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</si>
  <si>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</si>
  <si>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</si>
  <si>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</si>
  <si>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</si>
  <si>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</si>
  <si>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</si>
  <si>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</si>
  <si>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</si>
  <si>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</si>
  <si>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</si>
  <si>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</si>
  <si>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</si>
  <si>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</si>
  <si>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</si>
  <si>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</si>
  <si>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</si>
  <si>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</si>
  <si>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</si>
  <si>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</si>
  <si>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</si>
  <si>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</si>
  <si>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</si>
  <si>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</si>
  <si>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</si>
  <si>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</si>
  <si>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</si>
  <si>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</si>
  <si>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</si>
  <si>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</si>
  <si>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</si>
  <si>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</si>
  <si>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</si>
  <si>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</si>
  <si>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</si>
  <si>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</si>
  <si>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</si>
  <si>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</si>
  <si>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</si>
  <si>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</si>
  <si>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</si>
  <si>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</si>
  <si>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</si>
  <si>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</si>
  <si>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</si>
  <si>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</si>
  <si>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</si>
  <si>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</si>
  <si>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</si>
  <si>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</si>
  <si>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</si>
  <si>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</si>
  <si>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</si>
  <si>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</si>
  <si>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</si>
  <si>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</si>
  <si>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</si>
  <si>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</si>
  <si>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</si>
  <si>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</si>
  <si>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</si>
  <si>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</si>
  <si>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</si>
  <si>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</si>
  <si>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</si>
  <si>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</si>
  <si>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</si>
  <si>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</si>
  <si>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</si>
  <si>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</si>
  <si>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</si>
  <si>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</si>
  <si>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</si>
  <si>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</si>
  <si>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</si>
  <si>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</si>
  <si>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</si>
  <si>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</si>
  <si>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</si>
  <si>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</si>
  <si>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</si>
  <si>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</si>
  <si>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</si>
  <si>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</si>
  <si>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</si>
  <si>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</si>
  <si>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</si>
  <si>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</si>
  <si>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</si>
  <si>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</si>
  <si>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</si>
  <si>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</si>
  <si>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</si>
  <si>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</si>
  <si>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</si>
  <si>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</si>
  <si>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</si>
  <si>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</si>
  <si>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</si>
  <si>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</si>
  <si>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</si>
  <si>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</si>
  <si>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</si>
  <si>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</si>
  <si>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</si>
  <si>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</si>
  <si>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</si>
  <si>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</si>
  <si>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</si>
  <si>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</si>
  <si>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</si>
  <si>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</si>
  <si>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</si>
  <si>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</si>
  <si>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</si>
  <si>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</si>
  <si>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</si>
  <si>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</si>
  <si>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</si>
  <si>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</si>
  <si>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</si>
  <si>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</si>
  <si>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</si>
  <si>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</si>
  <si>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</si>
  <si>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</si>
  <si>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</si>
  <si>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</si>
  <si>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</si>
  <si>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</si>
  <si>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</si>
  <si>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</si>
  <si>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</si>
  <si>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</si>
  <si>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</si>
  <si>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</si>
  <si>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</si>
  <si>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</si>
  <si>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</si>
  <si>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</si>
  <si>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</si>
  <si>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</si>
  <si>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</si>
  <si>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</si>
  <si>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</si>
  <si>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</si>
  <si>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</si>
  <si>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</si>
  <si>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</si>
  <si>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</si>
  <si>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</si>
  <si>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</si>
  <si>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</si>
  <si>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</si>
  <si>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</si>
  <si>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</si>
  <si>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</si>
  <si>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</si>
  <si>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</si>
  <si>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</si>
  <si>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</si>
  <si>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</si>
  <si>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</si>
  <si>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</si>
  <si>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</si>
  <si>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</si>
  <si>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</si>
  <si>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</si>
  <si>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</si>
  <si>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</si>
  <si>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</si>
  <si>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</si>
  <si>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</si>
  <si>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</si>
  <si>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</si>
  <si>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</si>
  <si>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</si>
  <si>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</si>
  <si>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</si>
  <si>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</si>
  <si>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</si>
  <si>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</si>
  <si>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</si>
  <si>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</si>
  <si>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</si>
  <si>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</si>
  <si>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</si>
  <si>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</si>
  <si>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</si>
  <si>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</si>
  <si>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</si>
  <si>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</si>
  <si>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</si>
  <si>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</si>
  <si>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</si>
  <si>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</si>
  <si>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</si>
  <si>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</si>
  <si>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</si>
  <si>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</si>
  <si>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</si>
  <si>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</si>
  <si>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</si>
  <si>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</si>
  <si>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</si>
  <si>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</si>
  <si>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</si>
  <si>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</si>
  <si>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</si>
  <si>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</si>
  <si>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</si>
  <si>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</si>
  <si>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</si>
  <si>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</si>
  <si>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</si>
  <si>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</si>
  <si>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</si>
  <si>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</si>
  <si>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</si>
  <si>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</si>
  <si>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</si>
  <si>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</si>
  <si>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</si>
  <si>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</si>
  <si>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</si>
  <si>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</si>
  <si>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</si>
  <si>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</si>
  <si>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</si>
  <si>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</si>
  <si>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</si>
  <si>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</si>
  <si>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</si>
  <si>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</si>
  <si>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</si>
  <si>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</si>
  <si>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</si>
  <si>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</si>
  <si>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</si>
  <si>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</si>
  <si>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</si>
  <si>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</si>
  <si>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</si>
  <si>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</si>
  <si>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</si>
  <si>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</si>
  <si>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</si>
  <si>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</si>
  <si>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</si>
  <si>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</si>
  <si>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</si>
  <si>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</si>
  <si>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</si>
  <si>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</si>
  <si>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</si>
  <si>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</si>
  <si>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</si>
  <si>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</si>
  <si>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</si>
  <si>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</si>
  <si>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</si>
  <si>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</si>
  <si>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</si>
  <si>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</si>
  <si>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</si>
  <si>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</si>
  <si>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</si>
  <si>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</si>
  <si>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</si>
  <si>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</si>
  <si>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</si>
  <si>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</si>
  <si>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</si>
  <si>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</si>
  <si>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</si>
  <si>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</si>
  <si>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</si>
  <si>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</si>
  <si>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</si>
  <si>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</si>
  <si>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</si>
  <si>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</si>
  <si>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</si>
  <si>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</si>
  <si>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</si>
  <si>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</si>
  <si>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</si>
  <si>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</si>
  <si>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</si>
  <si>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</si>
  <si>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</si>
  <si>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</si>
  <si>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</si>
  <si>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</si>
  <si>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</si>
  <si>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</si>
  <si>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</si>
  <si>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</si>
  <si>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</si>
  <si>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</si>
  <si>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</si>
  <si>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</si>
  <si>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</si>
  <si>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</si>
  <si>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</si>
  <si>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</si>
  <si>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</si>
  <si>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</si>
  <si>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</si>
  <si>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</si>
  <si>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</si>
  <si>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</si>
  <si>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</si>
  <si>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</si>
  <si>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</si>
  <si>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</si>
  <si>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</si>
  <si>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</si>
  <si>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</si>
  <si>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</si>
  <si>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</si>
  <si>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</si>
  <si>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</si>
  <si>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</si>
  <si>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</si>
  <si>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</si>
  <si>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</si>
  <si>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</si>
  <si>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</si>
  <si>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</si>
  <si>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</si>
  <si>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</si>
  <si>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</si>
  <si>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</si>
  <si>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</si>
  <si>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</si>
  <si>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</si>
  <si>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</si>
  <si>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</si>
  <si>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</si>
  <si>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</si>
  <si>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</si>
  <si>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</si>
  <si>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</si>
  <si>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</si>
  <si>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</si>
  <si>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</si>
  <si>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</si>
  <si>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</si>
  <si>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</si>
  <si>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</si>
  <si>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</si>
  <si>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</si>
  <si>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</si>
  <si>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</si>
  <si>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</si>
  <si>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</si>
  <si>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</si>
  <si>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</si>
  <si>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</si>
  <si>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</si>
  <si>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</si>
  <si>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</si>
  <si>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</si>
  <si>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</si>
  <si>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</si>
  <si>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</si>
  <si>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</si>
  <si>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</si>
  <si>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</si>
  <si>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</si>
  <si>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</si>
  <si>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</si>
  <si>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</si>
  <si>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</si>
  <si>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</si>
  <si>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</si>
  <si>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</si>
  <si>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</si>
  <si>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</si>
  <si>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</si>
  <si>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</si>
  <si>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</si>
  <si>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</si>
  <si>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</si>
  <si>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</si>
  <si>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</si>
  <si>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</si>
  <si>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</si>
  <si>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</si>
  <si>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</si>
  <si>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</si>
  <si>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</si>
  <si>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</si>
  <si>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</si>
  <si>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</si>
  <si>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</si>
  <si>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</si>
  <si>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</si>
  <si>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</si>
  <si>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</si>
  <si>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</si>
  <si>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</si>
  <si>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</si>
  <si>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</si>
  <si>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</si>
  <si>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</si>
  <si>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</si>
  <si>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</si>
  <si>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</si>
  <si>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</si>
  <si>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</si>
  <si>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</si>
  <si>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</si>
  <si>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</si>
  <si>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</si>
  <si>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</si>
  <si>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</si>
  <si>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</si>
  <si>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</si>
  <si>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</si>
  <si>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</si>
  <si>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</si>
  <si>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</si>
  <si>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</si>
  <si>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</si>
  <si>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</si>
  <si>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</si>
  <si>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</si>
  <si>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</si>
  <si>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</si>
  <si>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</si>
  <si>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</si>
  <si>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</si>
  <si>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</si>
  <si>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</si>
  <si>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</si>
  <si>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</si>
  <si>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</si>
  <si>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</si>
  <si>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</si>
  <si>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</si>
  <si>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</si>
  <si>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</si>
  <si>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</si>
  <si>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</si>
  <si>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</si>
  <si>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</si>
  <si>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</si>
  <si>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</si>
  <si>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</si>
  <si>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</si>
  <si>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</si>
  <si>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</si>
  <si>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</si>
  <si>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</si>
  <si>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</si>
  <si>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</si>
  <si>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</si>
  <si>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</si>
  <si>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</si>
  <si>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</si>
  <si>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</si>
  <si>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</si>
  <si>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</si>
  <si>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</si>
  <si>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</si>
  <si>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</si>
  <si>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</si>
  <si>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</si>
  <si>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</si>
  <si>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</si>
  <si>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</si>
  <si>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</si>
  <si>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</si>
  <si>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</si>
  <si>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</si>
  <si>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</si>
  <si>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</si>
  <si>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</si>
  <si>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</si>
  <si>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</si>
  <si>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</si>
  <si>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</si>
  <si>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</si>
  <si>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</si>
  <si>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</si>
  <si>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</si>
  <si>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</si>
  <si>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</si>
  <si>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</si>
  <si>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</si>
  <si>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</si>
  <si>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</si>
  <si>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</si>
  <si>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</si>
  <si>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</si>
  <si>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</si>
  <si>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</si>
  <si>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</si>
  <si>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</si>
  <si>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</si>
  <si>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</si>
  <si>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</si>
  <si>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</si>
  <si>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</si>
  <si>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</si>
  <si>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</si>
  <si>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</si>
  <si>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</si>
  <si>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</si>
  <si>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</si>
  <si>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</si>
  <si>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</si>
  <si>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</si>
  <si>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</si>
  <si>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</si>
  <si>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</si>
  <si>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</si>
  <si>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</si>
  <si>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</si>
  <si>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</si>
  <si>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</si>
  <si>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</si>
  <si>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</si>
  <si>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</si>
  <si>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</si>
  <si>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</si>
  <si>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</si>
  <si>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</si>
  <si>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</si>
  <si>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</si>
  <si>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</si>
  <si>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</si>
  <si>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</si>
  <si>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</si>
  <si>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</si>
  <si>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</si>
  <si>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</si>
  <si>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</si>
  <si>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</si>
  <si>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</si>
  <si>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</si>
  <si>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</si>
  <si>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</si>
  <si>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</si>
  <si>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</si>
  <si>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</si>
  <si>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</si>
  <si>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</si>
  <si>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</si>
  <si>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</si>
  <si>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</si>
  <si>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</si>
  <si>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</si>
  <si>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</si>
  <si>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</si>
  <si>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</si>
  <si>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</si>
  <si>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</si>
  <si>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</si>
  <si>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</si>
  <si>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</si>
  <si>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</si>
  <si>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</si>
  <si>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</si>
  <si>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</si>
  <si>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</si>
  <si>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</si>
  <si>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</si>
  <si>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</si>
  <si>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</si>
  <si>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</si>
  <si>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</si>
  <si>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</si>
  <si>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</si>
  <si>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</si>
  <si>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</si>
  <si>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</si>
  <si>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</si>
  <si>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</si>
  <si>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</si>
  <si>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</si>
  <si>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</si>
  <si>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</si>
  <si>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</si>
  <si>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</si>
  <si>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</si>
  <si>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</si>
  <si>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</si>
  <si>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</si>
  <si>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</si>
  <si>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</si>
  <si>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</si>
  <si>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</si>
  <si>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</si>
  <si>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</si>
  <si>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</si>
  <si>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</si>
  <si>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</si>
  <si>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</si>
  <si>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</si>
  <si>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</si>
  <si>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</si>
  <si>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</si>
  <si>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</si>
  <si>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</si>
  <si>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</si>
  <si>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</si>
  <si>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</si>
  <si>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</si>
  <si>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</si>
  <si>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</si>
  <si>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</si>
  <si>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</si>
  <si>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</si>
  <si>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</si>
  <si>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</si>
  <si>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</si>
  <si>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</si>
  <si>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</si>
  <si>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</si>
  <si>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</si>
  <si>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</si>
  <si>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</si>
  <si>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</si>
  <si>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</si>
  <si>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</si>
  <si>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</si>
  <si>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</si>
  <si>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</si>
  <si>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</si>
  <si>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</si>
  <si>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</si>
  <si>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</si>
  <si>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</si>
  <si>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</si>
  <si>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</si>
  <si>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</si>
  <si>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</si>
  <si>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</si>
  <si>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</si>
  <si>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</si>
  <si>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</si>
  <si>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</si>
  <si>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</si>
  <si>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</si>
  <si>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</si>
  <si>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</si>
  <si>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</si>
  <si>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</si>
  <si>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</si>
  <si>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</si>
  <si>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</si>
  <si>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</si>
  <si>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</si>
  <si>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</si>
  <si>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</si>
  <si>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</si>
  <si>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</si>
  <si>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</si>
  <si>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</si>
  <si>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</si>
  <si>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</si>
  <si>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</si>
  <si>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</si>
  <si>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</si>
  <si>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</si>
  <si>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</si>
  <si>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</si>
  <si>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</si>
  <si>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</si>
  <si>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</si>
  <si>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</si>
  <si>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</si>
  <si>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</si>
  <si>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</si>
  <si>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</si>
  <si>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</si>
  <si>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</si>
  <si>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</si>
  <si>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</si>
  <si>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</si>
  <si>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</si>
  <si>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</si>
  <si>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</si>
  <si>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</si>
  <si>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</si>
  <si>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</si>
  <si>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</si>
  <si>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</si>
  <si>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</si>
  <si>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</si>
  <si>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</si>
  <si>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</si>
  <si>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</si>
  <si>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</si>
  <si>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</si>
  <si>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</si>
  <si>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</si>
  <si>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</si>
  <si>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</si>
  <si>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</si>
  <si>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</si>
  <si>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</si>
  <si>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</si>
  <si>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</si>
  <si>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</si>
  <si>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</si>
  <si>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</si>
  <si>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</si>
  <si>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</si>
  <si>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</si>
  <si>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</si>
  <si>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</si>
  <si>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</si>
  <si>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</si>
  <si>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</si>
  <si>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</si>
  <si>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</si>
  <si>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</si>
  <si>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</si>
  <si>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</si>
  <si>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</si>
  <si>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</si>
  <si>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</si>
  <si>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</si>
  <si>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</si>
  <si>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</si>
  <si>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</si>
  <si>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</si>
  <si>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</si>
  <si>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</si>
  <si>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</si>
  <si>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</si>
  <si>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</si>
  <si>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</si>
  <si>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</si>
  <si>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</si>
  <si>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</si>
  <si>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</si>
  <si>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</si>
  <si>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</si>
  <si>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</si>
  <si>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</si>
  <si>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</si>
  <si>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</si>
  <si>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</si>
  <si>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</si>
  <si>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</si>
  <si>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</si>
  <si>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</si>
  <si>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</si>
  <si>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</si>
  <si>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</si>
  <si>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</si>
  <si>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</si>
  <si>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</si>
  <si>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</si>
  <si>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</si>
  <si>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</si>
  <si>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</si>
  <si>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</si>
  <si>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</si>
  <si>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</si>
  <si>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</si>
  <si>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</si>
  <si>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</si>
  <si>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</si>
  <si>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</si>
  <si>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</si>
  <si>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</si>
  <si>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</si>
  <si>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</si>
  <si>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</si>
  <si>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</si>
  <si>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</si>
  <si>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</si>
  <si>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</si>
  <si>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</si>
  <si>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</si>
  <si>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</si>
  <si>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</si>
  <si>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</si>
  <si>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</si>
  <si>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</si>
  <si>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</si>
  <si>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</si>
  <si>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</si>
  <si>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</si>
  <si>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</si>
  <si>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</si>
  <si>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</si>
  <si>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</si>
  <si>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</si>
  <si>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</si>
  <si>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</si>
  <si>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</si>
  <si>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</si>
  <si>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</si>
  <si>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</si>
  <si>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</si>
  <si>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</si>
  <si>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</si>
  <si>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</si>
  <si>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</si>
  <si>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</si>
  <si>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</si>
  <si>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</si>
  <si>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</si>
  <si>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</si>
  <si>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</si>
  <si>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</si>
  <si>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</si>
  <si>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</si>
  <si>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</si>
  <si>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</si>
  <si>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</si>
  <si>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</si>
  <si>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</si>
  <si>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</si>
  <si>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</si>
  <si>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</si>
  <si>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</si>
  <si>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</si>
  <si>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</si>
  <si>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</si>
  <si>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</si>
  <si>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</si>
  <si>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</si>
  <si>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</si>
  <si>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</si>
  <si>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</si>
  <si>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</si>
  <si>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</si>
  <si>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</si>
  <si>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</si>
  <si>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</si>
  <si>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</si>
  <si>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</si>
  <si>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</si>
  <si>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</si>
  <si>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</si>
  <si>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</si>
  <si>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</si>
  <si>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</si>
  <si>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</si>
  <si>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</si>
  <si>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</si>
  <si>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</si>
  <si>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</si>
  <si>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</si>
  <si>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</si>
  <si>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</si>
  <si>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</si>
  <si>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</si>
  <si>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</si>
  <si>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</si>
  <si>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</si>
  <si>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</si>
  <si>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</si>
  <si>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</si>
  <si>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</si>
  <si>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</si>
  <si>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</si>
  <si>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</si>
  <si>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</si>
  <si>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</si>
  <si>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</si>
  <si>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</si>
  <si>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</si>
  <si>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</si>
  <si>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</si>
  <si>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</si>
  <si>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</si>
  <si>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</si>
  <si>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</si>
  <si>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</si>
  <si>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</si>
  <si>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</si>
  <si>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</si>
  <si>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</si>
  <si>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</si>
  <si>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</si>
  <si>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</si>
  <si>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</si>
  <si>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</si>
  <si>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</si>
  <si>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</si>
  <si>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</si>
  <si>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</si>
  <si>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</si>
  <si>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</si>
  <si>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</si>
  <si>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</si>
  <si>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</si>
  <si>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</si>
  <si>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</si>
  <si>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</si>
  <si>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</si>
  <si>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</si>
  <si>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</si>
  <si>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</si>
  <si>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</si>
  <si>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</si>
  <si>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</si>
  <si>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</si>
  <si>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</si>
  <si>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</si>
  <si>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</si>
  <si>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</si>
  <si>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</si>
  <si>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</si>
  <si>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</si>
  <si>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</si>
  <si>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</si>
  <si>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</si>
  <si>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</si>
  <si>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</si>
  <si>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</si>
  <si>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</si>
  <si>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</si>
  <si>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</si>
  <si>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</si>
  <si>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</si>
  <si>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</si>
  <si>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</si>
  <si>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</si>
  <si>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</si>
  <si>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</si>
  <si>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</si>
  <si>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</si>
  <si>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</si>
  <si>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</si>
  <si>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</si>
  <si>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</si>
  <si>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</si>
  <si>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</si>
  <si>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</si>
  <si>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</si>
  <si>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</si>
  <si>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</si>
  <si>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</si>
  <si>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</si>
  <si>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</si>
  <si>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</si>
  <si>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</si>
  <si>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</si>
  <si>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</si>
  <si>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</si>
  <si>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</si>
  <si>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</si>
  <si>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</si>
  <si>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</si>
  <si>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</si>
  <si>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</si>
  <si>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</si>
  <si>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</si>
  <si>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</si>
  <si>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</si>
  <si>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</si>
  <si>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</si>
  <si>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</si>
  <si>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</si>
  <si>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</si>
  <si>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</si>
  <si>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</si>
  <si>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</si>
  <si>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</si>
  <si>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</si>
  <si>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</si>
  <si>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</si>
  <si>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</si>
  <si>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</si>
  <si>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</si>
  <si>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</si>
  <si>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</si>
  <si>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</si>
  <si>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</si>
  <si>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</si>
  <si>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</si>
  <si>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</si>
  <si>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</si>
  <si>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</si>
  <si>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</si>
  <si>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</si>
  <si>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</si>
  <si>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</si>
  <si>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</si>
  <si>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</si>
  <si>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</si>
  <si>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</si>
  <si>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</si>
  <si>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</si>
  <si>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</si>
  <si>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</si>
  <si>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</si>
  <si>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</si>
  <si>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</si>
  <si>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</si>
  <si>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</si>
  <si>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</si>
  <si>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</si>
  <si>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</si>
  <si>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</si>
  <si>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</si>
  <si>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</si>
  <si>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</si>
  <si>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</si>
  <si>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</si>
  <si>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</si>
  <si>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</si>
  <si>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</si>
  <si>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</si>
  <si>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</si>
  <si>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</si>
  <si>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</si>
  <si>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</si>
  <si>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</si>
  <si>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</si>
  <si>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</si>
  <si>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</si>
  <si>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</si>
  <si>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</si>
  <si>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</si>
  <si>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</si>
  <si>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</si>
  <si>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</si>
  <si>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</si>
  <si>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</si>
  <si>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</si>
  <si>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</si>
  <si>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</si>
  <si>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</si>
  <si>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</si>
  <si>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</si>
  <si>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</si>
  <si>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</si>
  <si>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</si>
  <si>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</si>
  <si>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</si>
  <si>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</si>
  <si>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</si>
  <si>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</si>
  <si>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</si>
  <si>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</si>
  <si>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</si>
  <si>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</si>
  <si>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</si>
  <si>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</si>
  <si>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</si>
  <si>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</si>
  <si>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</si>
  <si>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</si>
  <si>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</si>
  <si>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</si>
  <si>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</si>
  <si>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</si>
  <si>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</si>
  <si>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</si>
  <si>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</si>
  <si>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</si>
  <si>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</si>
  <si>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</si>
  <si>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</si>
  <si>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</si>
  <si>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</si>
  <si>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</si>
  <si>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</si>
  <si>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</si>
  <si>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</si>
  <si>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</si>
  <si>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</si>
  <si>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</si>
  <si>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</si>
  <si>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</si>
  <si>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</si>
  <si>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</si>
  <si>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</si>
  <si>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</si>
  <si>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</si>
  <si>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</si>
  <si>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</si>
  <si>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</si>
  <si>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</si>
  <si>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</si>
  <si>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</si>
  <si>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</si>
  <si>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</si>
  <si>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</si>
  <si>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</si>
  <si>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</si>
  <si>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</si>
  <si>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</si>
  <si>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</si>
  <si>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</si>
  <si>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</si>
  <si>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</si>
  <si>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</si>
  <si>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</si>
  <si>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</si>
  <si>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</si>
  <si>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</si>
  <si>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</si>
  <si>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</si>
  <si>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</si>
  <si>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</si>
  <si>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</si>
  <si>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</si>
  <si>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</si>
  <si>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</si>
  <si>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</si>
  <si>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</si>
  <si>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</si>
  <si>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</si>
  <si>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</si>
  <si>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</si>
  <si>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</si>
  <si>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</si>
  <si>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</si>
  <si>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</si>
  <si>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</si>
  <si>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</si>
  <si>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</si>
  <si>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</si>
  <si>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</si>
  <si>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</si>
  <si>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</si>
  <si>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</si>
  <si>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</si>
  <si>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</si>
  <si>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</si>
  <si>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</si>
  <si>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</si>
  <si>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</si>
  <si>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</si>
  <si>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</si>
  <si>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</si>
  <si>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</si>
  <si>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</si>
  <si>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</si>
  <si>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</si>
  <si>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</si>
  <si>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</si>
  <si>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</si>
  <si>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</si>
  <si>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</si>
  <si>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</si>
  <si>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</si>
  <si>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</si>
  <si>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</si>
  <si>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</si>
  <si>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</si>
  <si>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</si>
  <si>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</si>
  <si>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</si>
  <si>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</si>
  <si>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</si>
  <si>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</si>
  <si>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</si>
  <si>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</si>
  <si>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</si>
  <si>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</si>
  <si>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</si>
  <si>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</si>
  <si>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</si>
  <si>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</si>
  <si>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</si>
  <si>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</si>
  <si>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</si>
  <si>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</si>
  <si>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</si>
  <si>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</si>
  <si>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</si>
  <si>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</si>
  <si>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</si>
  <si>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</si>
  <si>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</si>
  <si>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</si>
  <si>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</si>
  <si>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</si>
  <si>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</si>
  <si>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</si>
  <si>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</si>
  <si>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</si>
  <si>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</si>
  <si>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</si>
  <si>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</si>
  <si>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</si>
  <si>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</si>
  <si>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</si>
  <si>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</si>
  <si>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</si>
  <si>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</si>
  <si>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</si>
  <si>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</si>
  <si>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</si>
  <si>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</si>
  <si>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</si>
  <si>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</si>
  <si>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</si>
  <si>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</si>
  <si>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</si>
  <si>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</si>
  <si>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</si>
  <si>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</si>
  <si>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</si>
  <si>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</si>
  <si>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</si>
  <si>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</si>
  <si>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</si>
  <si>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</si>
  <si>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</si>
  <si>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</si>
  <si>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</si>
  <si>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</si>
  <si>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</si>
  <si>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</si>
  <si>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</si>
  <si>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</si>
  <si>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</si>
  <si>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</si>
  <si>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</si>
  <si>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</si>
  <si>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</si>
  <si>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</si>
  <si>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</si>
  <si>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</si>
  <si>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</si>
  <si>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</si>
  <si>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</si>
  <si>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</si>
  <si>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</si>
  <si>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</si>
  <si>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</si>
  <si>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</si>
  <si>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</si>
  <si>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</si>
  <si>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</si>
  <si>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</si>
  <si>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</si>
  <si>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</si>
  <si>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</si>
  <si>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</si>
  <si>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</si>
  <si>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</si>
  <si>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</si>
  <si>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</si>
  <si>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</si>
  <si>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</si>
  <si>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</si>
  <si>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</si>
  <si>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</si>
  <si>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</si>
  <si>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</si>
  <si>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</si>
  <si>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</si>
  <si>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</si>
  <si>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</si>
  <si>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</si>
  <si>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</si>
  <si>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</si>
  <si>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</si>
  <si>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</si>
  <si>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</si>
  <si>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</si>
  <si>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</si>
  <si>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</si>
  <si>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</si>
  <si>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</si>
  <si>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</si>
  <si>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</si>
  <si>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</si>
  <si>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</si>
  <si>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</si>
  <si>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</si>
  <si>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</si>
  <si>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</si>
  <si>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</si>
  <si>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</si>
  <si>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</si>
  <si>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</si>
  <si>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</si>
  <si>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</si>
  <si>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</si>
  <si>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</si>
  <si>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</si>
  <si>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</si>
  <si>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</si>
  <si>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</si>
  <si>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</si>
  <si>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</si>
  <si>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</si>
  <si>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</si>
  <si>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</si>
  <si>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</si>
  <si>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</si>
  <si>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</si>
  <si>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</si>
  <si>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</si>
  <si>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</si>
  <si>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</si>
  <si>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</si>
  <si>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</si>
  <si>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</si>
  <si>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</si>
  <si>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</si>
  <si>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</si>
  <si>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</si>
  <si>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</si>
  <si>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</si>
  <si>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</si>
  <si>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</si>
  <si>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</si>
  <si>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</si>
  <si>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</si>
  <si>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</si>
  <si>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</si>
  <si>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</si>
  <si>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</si>
  <si>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</si>
  <si>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</si>
  <si>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</si>
  <si>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</si>
  <si>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</si>
  <si>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</si>
  <si>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</si>
  <si>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</si>
  <si>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</si>
  <si>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</si>
  <si>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</si>
  <si>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</si>
  <si>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</si>
  <si>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</si>
  <si>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</si>
  <si>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</si>
  <si>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</si>
  <si>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</si>
  <si>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</si>
  <si>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</si>
  <si>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</si>
  <si>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</si>
  <si>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</si>
  <si>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</si>
  <si>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</si>
  <si>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</si>
  <si>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</si>
  <si>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</si>
  <si>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</si>
  <si>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</si>
  <si>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</si>
  <si>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</si>
  <si>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</si>
  <si>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</si>
  <si>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</si>
  <si>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</si>
  <si>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</si>
  <si>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</si>
  <si>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</si>
  <si>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</si>
  <si>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</si>
  <si>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</si>
  <si>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</si>
  <si>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</si>
  <si>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</si>
  <si>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</si>
  <si>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</si>
  <si>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</si>
  <si>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</si>
  <si>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</si>
  <si>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</si>
  <si>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</si>
  <si>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</si>
  <si>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</si>
  <si>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</si>
  <si>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</si>
  <si>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</si>
  <si>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</si>
  <si>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</si>
  <si>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</si>
  <si>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</si>
  <si>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</si>
  <si>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</si>
  <si>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</si>
  <si>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</si>
  <si>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</si>
  <si>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</si>
  <si>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</si>
  <si>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</si>
  <si>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</si>
  <si>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</si>
  <si>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</si>
  <si>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</si>
  <si>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</si>
  <si>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</si>
  <si>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</si>
  <si>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</si>
  <si>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</si>
  <si>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</si>
  <si>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</si>
  <si>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</si>
  <si>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</si>
  <si>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</si>
  <si>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</si>
  <si>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</si>
  <si>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</si>
  <si>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</si>
  <si>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</si>
  <si>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</si>
  <si>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</si>
  <si>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</si>
  <si>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</si>
  <si>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</si>
  <si>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</si>
  <si>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</si>
  <si>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</si>
  <si>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</si>
  <si>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</si>
  <si>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</si>
  <si>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</si>
  <si>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</si>
  <si>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</si>
  <si>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</si>
  <si>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</si>
  <si>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</si>
  <si>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</si>
  <si>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</si>
  <si>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</si>
  <si>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</si>
  <si>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</si>
  <si>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</si>
  <si>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</si>
  <si>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</si>
  <si>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</si>
  <si>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</si>
  <si>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</si>
  <si>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</si>
  <si>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</si>
  <si>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</si>
  <si>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</si>
  <si>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</si>
  <si>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</si>
  <si>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</si>
  <si>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</si>
  <si>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</si>
  <si>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</si>
  <si>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</si>
  <si>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</si>
  <si>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</si>
  <si>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</si>
  <si>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</si>
  <si>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</si>
  <si>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</si>
  <si>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</si>
  <si>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</si>
  <si>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</si>
  <si>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</si>
  <si>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</si>
  <si>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</si>
  <si>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</si>
  <si>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</si>
  <si>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</si>
  <si>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</si>
  <si>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</si>
  <si>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</si>
  <si>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</si>
  <si>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</si>
  <si>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</si>
  <si>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</si>
  <si>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</si>
  <si>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</si>
  <si>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</si>
  <si>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</si>
  <si>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</si>
  <si>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</si>
  <si>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</si>
  <si>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</si>
  <si>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</si>
  <si>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</si>
  <si>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</si>
  <si>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</si>
  <si>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</si>
  <si>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</si>
  <si>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</si>
  <si>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</si>
  <si>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</si>
  <si>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</si>
  <si>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</si>
  <si>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</si>
  <si>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</si>
  <si>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</si>
  <si>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</si>
  <si>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</si>
  <si>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</si>
  <si>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</si>
  <si>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</si>
  <si>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</si>
  <si>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</si>
  <si>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</si>
  <si>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</si>
  <si>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</si>
  <si>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</si>
  <si>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</si>
  <si>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</si>
  <si>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</si>
  <si>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</si>
  <si>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</si>
  <si>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</si>
  <si>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</si>
  <si>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</si>
  <si>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</si>
  <si>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</si>
  <si>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</si>
  <si>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</si>
  <si>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</si>
  <si>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</si>
  <si>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</si>
  <si>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</si>
  <si>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</si>
  <si>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</si>
  <si>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</si>
  <si>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</si>
  <si>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</si>
  <si>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</si>
  <si>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</si>
  <si>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</si>
  <si>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</si>
  <si>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</si>
  <si>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</si>
  <si>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</si>
  <si>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</si>
  <si>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</si>
  <si>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</si>
  <si>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</si>
  <si>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</si>
  <si>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</si>
  <si>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</si>
  <si>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</si>
  <si>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</si>
  <si>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</si>
  <si>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</si>
  <si>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</si>
  <si>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</si>
  <si>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</si>
  <si>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</si>
  <si>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</si>
  <si>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</si>
  <si>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</si>
  <si>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</si>
  <si>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</si>
  <si>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</si>
  <si>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</si>
  <si>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</si>
  <si>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</si>
  <si>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</si>
  <si>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</si>
  <si>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</si>
  <si>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</si>
  <si>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</si>
  <si>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</si>
  <si>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</si>
  <si>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</si>
  <si>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</si>
  <si>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</si>
  <si>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</si>
  <si>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</si>
  <si>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</si>
  <si>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</si>
  <si>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</si>
  <si>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</si>
  <si>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</si>
  <si>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</si>
  <si>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</si>
  <si>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</si>
  <si>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</si>
  <si>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</si>
  <si>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</si>
  <si>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</si>
  <si>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</si>
  <si>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</si>
  <si>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</si>
  <si>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</si>
  <si>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</si>
  <si>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</si>
  <si>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</si>
  <si>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</si>
  <si>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</si>
  <si>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</si>
  <si>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</si>
  <si>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</si>
  <si>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</si>
  <si>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</si>
  <si>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</si>
  <si>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</si>
  <si>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</si>
  <si>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</si>
  <si>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</si>
  <si>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</si>
  <si>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</si>
  <si>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</si>
  <si>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</si>
  <si>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</si>
  <si>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</si>
  <si>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</si>
  <si>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</si>
  <si>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</si>
  <si>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</si>
  <si>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</si>
  <si>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</si>
  <si>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</si>
  <si>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</si>
  <si>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</si>
  <si>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</si>
  <si>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</si>
  <si>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</si>
  <si>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</si>
  <si>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</si>
  <si>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</si>
  <si>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</si>
  <si>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</si>
  <si>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</si>
  <si>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</si>
  <si>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</si>
  <si>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</si>
  <si>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</si>
  <si>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</si>
  <si>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</si>
  <si>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</si>
  <si>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</si>
  <si>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</si>
  <si>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</si>
  <si>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</si>
  <si>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</si>
  <si>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</si>
  <si>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</si>
  <si>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</si>
  <si>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</si>
  <si>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</si>
  <si>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</si>
  <si>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</si>
  <si>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</si>
  <si>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</si>
  <si>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</si>
  <si>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</si>
  <si>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</si>
  <si>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</si>
  <si>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</si>
  <si>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</si>
  <si>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</si>
  <si>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</si>
  <si>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</si>
  <si>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</si>
  <si>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</si>
  <si>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</si>
  <si>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</si>
  <si>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</si>
  <si>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</si>
  <si>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</si>
  <si>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</si>
  <si>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</si>
  <si>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</si>
  <si>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</si>
  <si>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</si>
  <si>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</si>
  <si>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</si>
  <si>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</si>
  <si>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</si>
  <si>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</si>
  <si>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</si>
  <si>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</si>
  <si>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</si>
  <si>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</si>
  <si>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</si>
  <si>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</si>
  <si>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</si>
  <si>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</si>
  <si>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</si>
  <si>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</si>
  <si>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</si>
  <si>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</si>
  <si>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</si>
  <si>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</si>
  <si>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</si>
  <si>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</si>
  <si>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</si>
  <si>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</si>
  <si>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</si>
  <si>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</si>
  <si>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</si>
  <si>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</si>
  <si>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</si>
  <si>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</si>
  <si>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</si>
  <si>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</si>
  <si>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</si>
  <si>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</si>
  <si>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</si>
  <si>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</si>
  <si>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</si>
  <si>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</si>
  <si>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</si>
  <si>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</si>
  <si>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</si>
  <si>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</si>
  <si>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</si>
  <si>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</si>
  <si>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</si>
  <si>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</si>
  <si>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</si>
  <si>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</si>
  <si>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</si>
  <si>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</si>
  <si>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</si>
  <si>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</si>
  <si>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</si>
  <si>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</si>
  <si>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</si>
  <si>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</si>
  <si>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</si>
  <si>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</si>
  <si>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</si>
  <si>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</si>
  <si>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</si>
  <si>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</si>
  <si>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</si>
  <si>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</si>
  <si>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</si>
  <si>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</si>
  <si>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</si>
  <si>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</si>
  <si>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</si>
  <si>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</si>
  <si>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</si>
  <si>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</si>
  <si>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</si>
  <si>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</si>
  <si>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</si>
  <si>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</si>
  <si>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</si>
  <si>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</si>
  <si>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</si>
  <si>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</si>
  <si>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</si>
  <si>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</si>
  <si>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</si>
  <si>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</si>
  <si>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</si>
  <si>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</si>
  <si>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</si>
  <si>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</si>
  <si>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</si>
  <si>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</si>
  <si>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</si>
  <si>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</si>
  <si>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</si>
  <si>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</si>
  <si>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</si>
  <si>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</si>
  <si>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</si>
  <si>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</si>
  <si>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</si>
  <si>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</si>
  <si>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</si>
  <si>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</si>
  <si>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</si>
  <si>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</si>
  <si>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</si>
  <si>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</si>
  <si>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</si>
  <si>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</si>
  <si>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</si>
  <si>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</si>
  <si>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</si>
  <si>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</si>
  <si>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</si>
  <si>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</si>
  <si>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</si>
  <si>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</si>
  <si>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</si>
  <si>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</si>
  <si>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</si>
  <si>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</si>
  <si>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</si>
  <si>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</si>
  <si>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</si>
  <si>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</si>
  <si>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</si>
  <si>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</si>
  <si>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</si>
  <si>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</si>
  <si>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</si>
  <si>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</si>
  <si>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</si>
  <si>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</si>
  <si>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</si>
  <si>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</si>
  <si>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</si>
  <si>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</si>
  <si>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</si>
  <si>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</si>
  <si>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</si>
  <si>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</si>
  <si>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</si>
  <si>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</si>
  <si>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</si>
  <si>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</si>
  <si>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</si>
  <si>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</si>
  <si>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</si>
  <si>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</si>
  <si>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</si>
  <si>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</si>
  <si>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</si>
  <si>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</si>
  <si>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</si>
  <si>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</si>
  <si>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</si>
  <si>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</si>
  <si>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</si>
  <si>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</si>
  <si>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</si>
  <si>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</si>
  <si>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</si>
  <si>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</si>
  <si>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</si>
  <si>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</si>
  <si>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</si>
  <si>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</si>
  <si>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</si>
  <si>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</si>
  <si>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</si>
  <si>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</si>
  <si>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</si>
  <si>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</si>
  <si>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</si>
  <si>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</si>
  <si>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</si>
  <si>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</si>
  <si>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</si>
  <si>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</si>
  <si>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</si>
  <si>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</si>
  <si>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</si>
  <si>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</si>
  <si>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</si>
  <si>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</si>
  <si>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</si>
  <si>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</si>
  <si>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</si>
  <si>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</si>
  <si>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</si>
  <si>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</si>
  <si>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</si>
  <si>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</si>
  <si>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</si>
  <si>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</si>
  <si>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</si>
  <si>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</si>
  <si>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</si>
  <si>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</si>
  <si>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</si>
  <si>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</si>
  <si>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</si>
  <si>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</si>
  <si>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</si>
  <si>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</si>
  <si>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</si>
  <si>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</si>
  <si>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</si>
  <si>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</si>
  <si>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</si>
  <si>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</si>
  <si>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</si>
  <si>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</si>
  <si>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</si>
  <si>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</si>
  <si>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</si>
  <si>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</si>
  <si>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</si>
  <si>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</si>
  <si>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</si>
  <si>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</si>
  <si>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</si>
  <si>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</si>
  <si>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</si>
  <si>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</si>
  <si>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</si>
  <si>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</si>
  <si>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</si>
  <si>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</si>
  <si>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</si>
  <si>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</si>
  <si>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</si>
  <si>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</si>
  <si>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</si>
  <si>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</si>
  <si>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</si>
  <si>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</si>
  <si>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</si>
  <si>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</si>
  <si>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</si>
  <si>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</si>
  <si>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</si>
  <si>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</si>
  <si>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</si>
  <si>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</si>
  <si>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</si>
  <si>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</si>
  <si>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</si>
  <si>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</si>
  <si>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</si>
  <si>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</si>
  <si>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</si>
  <si>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</si>
  <si>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</si>
  <si>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</si>
  <si>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</si>
  <si>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</si>
  <si>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</si>
  <si>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</si>
  <si>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</si>
  <si>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</si>
  <si>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</si>
  <si>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</si>
  <si>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</si>
  <si>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</si>
  <si>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</si>
  <si>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</si>
  <si>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</si>
  <si>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</si>
  <si>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</si>
  <si>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</si>
  <si>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</si>
  <si>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</si>
  <si>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</si>
  <si>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</si>
  <si>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</si>
  <si>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</si>
  <si>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</si>
  <si>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</si>
  <si>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</si>
  <si>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</si>
  <si>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</si>
  <si>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</si>
  <si>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</si>
  <si>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</si>
  <si>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</si>
  <si>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</si>
  <si>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</si>
  <si>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</si>
  <si>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</si>
  <si>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</si>
  <si>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</si>
  <si>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</si>
  <si>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</si>
  <si>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</si>
  <si>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</si>
  <si>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</si>
  <si>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</si>
  <si>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</si>
  <si>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</si>
  <si>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</si>
  <si>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</si>
  <si>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</si>
  <si>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</si>
  <si>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</si>
  <si>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</si>
  <si>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</si>
  <si>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</si>
  <si>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</si>
  <si>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</si>
  <si>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</si>
  <si>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</si>
  <si>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</si>
  <si>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</si>
  <si>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</si>
  <si>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</si>
  <si>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</si>
  <si>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</si>
  <si>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</si>
  <si>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</si>
  <si>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</si>
  <si>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</si>
  <si>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</si>
  <si>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</si>
  <si>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</si>
  <si>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</si>
  <si>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</si>
  <si>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</si>
  <si>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</si>
  <si>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</si>
  <si>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</si>
  <si>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</si>
  <si>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</si>
  <si>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</si>
  <si>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</si>
  <si>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</si>
  <si>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</si>
  <si>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</si>
  <si>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</si>
  <si>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</si>
  <si>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</si>
  <si>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</si>
  <si>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</si>
  <si>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</si>
  <si>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</si>
  <si>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</si>
  <si>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</si>
  <si>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</si>
  <si>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</si>
  <si>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</si>
  <si>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</si>
  <si>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</si>
  <si>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</si>
  <si>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</si>
  <si>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</si>
  <si>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</si>
  <si>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</si>
  <si>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</si>
  <si>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</si>
  <si>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</si>
  <si>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</si>
  <si>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</si>
  <si>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</si>
  <si>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</si>
  <si>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</si>
  <si>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</si>
  <si>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</si>
  <si>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</si>
  <si>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</si>
  <si>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</si>
  <si>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</si>
  <si>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</si>
  <si>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</si>
  <si>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</si>
  <si>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</si>
  <si>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</si>
  <si>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</si>
  <si>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</si>
  <si>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</si>
  <si>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</si>
  <si>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</si>
  <si>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</si>
  <si>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</si>
  <si>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</si>
  <si>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</si>
  <si>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</si>
  <si>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</si>
  <si>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</si>
  <si>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</si>
  <si>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</si>
  <si>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</si>
  <si>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</si>
  <si>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</si>
  <si>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</si>
  <si>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</si>
  <si>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</si>
  <si>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</si>
  <si>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</si>
  <si>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</si>
  <si>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</si>
  <si>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</si>
  <si>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</si>
  <si>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</si>
  <si>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</si>
  <si>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</si>
  <si>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</si>
  <si>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</si>
  <si>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</si>
  <si>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</si>
  <si>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</si>
  <si>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</si>
  <si>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</si>
  <si>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</si>
  <si>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</si>
  <si>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</si>
  <si>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</si>
  <si>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</si>
  <si>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</si>
  <si>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</si>
  <si>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</si>
  <si>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</si>
  <si>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</si>
  <si>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</si>
  <si>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</si>
  <si>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</si>
  <si>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</si>
  <si>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</si>
  <si>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</si>
  <si>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</si>
  <si>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</si>
  <si>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</si>
  <si>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</si>
  <si>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</si>
  <si>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</si>
  <si>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</si>
  <si>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</si>
  <si>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</si>
  <si>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</si>
  <si>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</si>
  <si>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</si>
  <si>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</si>
  <si>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</si>
  <si>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</si>
  <si>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</si>
  <si>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</si>
  <si>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</si>
  <si>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</si>
  <si>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</si>
  <si>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</si>
  <si>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</si>
  <si>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</si>
  <si>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</si>
  <si>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</si>
  <si>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</si>
  <si>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</si>
  <si>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</si>
  <si>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</si>
  <si>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</si>
  <si>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</si>
  <si>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</si>
  <si>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</si>
  <si>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</si>
  <si>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</si>
  <si>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</si>
  <si>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</si>
  <si>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</si>
  <si>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</si>
  <si>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</si>
  <si>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</si>
  <si>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</si>
  <si>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</si>
  <si>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</si>
  <si>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</si>
  <si>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</si>
  <si>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</si>
  <si>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</si>
  <si>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</si>
  <si>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</si>
  <si>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</si>
  <si>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</si>
  <si>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</si>
  <si>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</si>
  <si>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</si>
  <si>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</si>
  <si>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</si>
  <si>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</si>
  <si>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</si>
  <si>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</si>
  <si>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</si>
  <si>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</si>
  <si>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</si>
  <si>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</si>
  <si>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</si>
  <si>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</si>
  <si>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</si>
  <si>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</si>
  <si>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</si>
  <si>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</si>
  <si>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</si>
  <si>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</si>
  <si>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</si>
  <si>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</si>
  <si>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</si>
  <si>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</si>
  <si>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</si>
  <si>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</si>
  <si>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</si>
  <si>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</si>
  <si>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</si>
  <si>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</si>
  <si>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</si>
  <si>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</si>
  <si>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</si>
  <si>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</si>
  <si>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</si>
  <si>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</si>
  <si>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</si>
  <si>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</si>
  <si>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</si>
  <si>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</si>
  <si>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</si>
  <si>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</si>
  <si>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</si>
  <si>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</si>
  <si>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</si>
  <si>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</si>
  <si>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</si>
  <si>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</si>
  <si>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</si>
  <si>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</si>
  <si>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</si>
  <si>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</si>
  <si>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</si>
  <si>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</si>
  <si>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</si>
  <si>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</si>
  <si>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</si>
  <si>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</si>
  <si>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</si>
  <si>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</si>
  <si>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</si>
  <si>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</si>
  <si>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</si>
  <si>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</si>
  <si>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</si>
  <si>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</si>
  <si>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</si>
  <si>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</si>
  <si>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</si>
  <si>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</si>
  <si>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</si>
  <si>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</si>
  <si>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</si>
  <si>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</si>
  <si>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</si>
  <si>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</si>
  <si>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</si>
  <si>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</si>
  <si>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</si>
  <si>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</si>
  <si>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</si>
  <si>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</si>
  <si>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</si>
  <si>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</si>
  <si>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</si>
  <si>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</si>
  <si>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</si>
  <si>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</si>
  <si>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</si>
  <si>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</si>
  <si>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</si>
  <si>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</si>
  <si>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</si>
  <si>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</si>
  <si>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</si>
  <si>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</si>
  <si>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</si>
  <si>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</si>
  <si>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</si>
  <si>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</si>
  <si>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</si>
  <si>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</si>
  <si>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</si>
  <si>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</si>
  <si>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</si>
  <si>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</si>
  <si>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</si>
  <si>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</si>
  <si>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</si>
  <si>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</si>
  <si>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</si>
  <si>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</si>
  <si>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</si>
  <si>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</si>
  <si>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</si>
  <si>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</si>
  <si>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</si>
  <si>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</si>
  <si>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</si>
  <si>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</si>
  <si>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</si>
  <si>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</si>
  <si>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</si>
  <si>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</si>
  <si>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</si>
  <si>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</si>
  <si>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</si>
  <si>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</si>
  <si>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</si>
  <si>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</si>
  <si>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</si>
  <si>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</si>
  <si>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</si>
  <si>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</si>
  <si>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</si>
  <si>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</si>
  <si>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</si>
  <si>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</si>
  <si>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</si>
  <si>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</si>
  <si>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</si>
  <si>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</si>
  <si>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</si>
  <si>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</si>
  <si>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</si>
  <si>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</si>
  <si>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</si>
  <si>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</si>
  <si>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</si>
  <si>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</si>
  <si>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</si>
  <si>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</si>
  <si>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</si>
  <si>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</si>
  <si>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</si>
  <si>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</si>
  <si>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</si>
  <si>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</si>
  <si>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</si>
  <si>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</si>
  <si>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</si>
  <si>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</si>
  <si>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</si>
  <si>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</si>
  <si>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</si>
  <si>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</si>
  <si>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</si>
  <si>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</si>
  <si>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</si>
  <si>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</si>
  <si>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</si>
  <si>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</si>
  <si>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</si>
  <si>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</si>
  <si>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</si>
  <si>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</si>
  <si>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</si>
  <si>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</si>
  <si>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</si>
  <si>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</si>
  <si>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</si>
  <si>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</si>
  <si>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</si>
  <si>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</si>
  <si>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</si>
  <si>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</si>
  <si>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</si>
  <si>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</si>
  <si>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</si>
  <si>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</si>
  <si>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</si>
  <si>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</si>
  <si>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</si>
  <si>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</si>
  <si>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</si>
  <si>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</si>
  <si>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</si>
  <si>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</si>
  <si>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</si>
  <si>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</si>
  <si>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</si>
  <si>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</si>
  <si>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</si>
  <si>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</si>
  <si>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</si>
  <si>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</si>
  <si>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</si>
  <si>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</si>
  <si>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</si>
  <si>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</si>
  <si>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</si>
  <si>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</si>
  <si>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</si>
  <si>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</si>
  <si>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</si>
  <si>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</si>
  <si>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</si>
  <si>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</si>
  <si>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</si>
  <si>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</si>
  <si>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</si>
  <si>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</si>
  <si>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</si>
  <si>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</si>
  <si>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</si>
  <si>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</si>
  <si>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</si>
  <si>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</si>
  <si>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</si>
  <si>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</si>
  <si>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</si>
  <si>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</si>
  <si>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</si>
  <si>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</si>
  <si>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</si>
  <si>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</si>
  <si>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</si>
  <si>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</si>
  <si>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</si>
  <si>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</si>
  <si>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</si>
  <si>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</si>
  <si>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</si>
  <si>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</si>
  <si>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</si>
  <si>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</si>
  <si>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</si>
  <si>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</si>
  <si>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</si>
  <si>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</si>
  <si>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</si>
  <si>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</si>
  <si>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</si>
  <si>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</si>
  <si>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</si>
  <si>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</si>
  <si>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</si>
  <si>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</si>
  <si>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</si>
  <si>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</si>
  <si>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</si>
  <si>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</si>
  <si>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</si>
  <si>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</si>
  <si>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</si>
  <si>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</si>
  <si>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</si>
  <si>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</si>
  <si>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</si>
  <si>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</si>
  <si>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</si>
  <si>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</si>
  <si>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</si>
  <si>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</si>
  <si>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</si>
  <si>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</si>
  <si>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</si>
  <si>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</si>
  <si>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</si>
  <si>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</si>
  <si>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</si>
  <si>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</si>
  <si>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</si>
  <si>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</si>
  <si>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</si>
  <si>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</si>
  <si>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</si>
  <si>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</si>
  <si>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</si>
  <si>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</si>
  <si>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</si>
  <si>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</si>
  <si>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</si>
  <si>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</si>
  <si>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</si>
  <si>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</si>
  <si>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</si>
  <si>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</si>
  <si>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</si>
  <si>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</si>
  <si>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</si>
  <si>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</si>
  <si>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</si>
  <si>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</si>
  <si>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</si>
  <si>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</si>
  <si>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</si>
  <si>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</si>
  <si>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</si>
  <si>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</si>
  <si>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</si>
  <si>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</si>
  <si>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</si>
  <si>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</si>
  <si>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</si>
  <si>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</si>
  <si>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</si>
  <si>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</si>
  <si>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</si>
  <si>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</si>
  <si>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</si>
  <si>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</si>
  <si>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</si>
  <si>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</si>
  <si>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</si>
  <si>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</si>
  <si>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</si>
  <si>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</si>
  <si>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</si>
  <si>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</si>
  <si>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</si>
  <si>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</si>
  <si>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</si>
  <si>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</si>
  <si>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</si>
  <si>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</si>
  <si>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</si>
  <si>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</si>
  <si>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</si>
  <si>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</si>
  <si>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</si>
  <si>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</si>
  <si>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</si>
  <si>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</si>
  <si>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</si>
  <si>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</si>
  <si>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</si>
  <si>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</si>
  <si>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</si>
  <si>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</si>
  <si>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</si>
  <si>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</si>
  <si>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</si>
  <si>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</si>
  <si>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</si>
  <si>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</si>
  <si>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</si>
  <si>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</si>
  <si>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</si>
  <si>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</si>
  <si>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</si>
  <si>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</si>
  <si>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</si>
  <si>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</si>
  <si>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</si>
  <si>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</si>
  <si>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</si>
  <si>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</si>
  <si>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</si>
  <si>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</si>
  <si>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</si>
  <si>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</si>
  <si>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</si>
  <si>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</si>
  <si>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</si>
  <si>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</si>
  <si>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</si>
  <si>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</si>
  <si>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</si>
  <si>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</si>
  <si>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</si>
  <si>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</si>
  <si>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</si>
  <si>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</si>
  <si>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</si>
  <si>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</si>
  <si>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</si>
  <si>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</si>
  <si>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</si>
  <si>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</si>
  <si>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</si>
  <si>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</si>
  <si>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</si>
  <si>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</si>
  <si>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</si>
  <si>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</si>
  <si>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</si>
  <si>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</si>
  <si>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</si>
  <si>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</si>
  <si>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</si>
  <si>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</si>
  <si>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</si>
  <si>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</si>
  <si>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</si>
  <si>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</si>
  <si>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</si>
  <si>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</si>
  <si>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</si>
  <si>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</si>
  <si>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</si>
  <si>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</si>
  <si>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</si>
  <si>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</si>
  <si>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</si>
  <si>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</si>
  <si>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</si>
  <si>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</si>
  <si>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</si>
  <si>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</si>
  <si>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</si>
  <si>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</si>
  <si>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</si>
  <si>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</si>
  <si>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</si>
  <si>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</si>
  <si>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</si>
  <si>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</si>
  <si>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</si>
  <si>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</si>
  <si>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</si>
  <si>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</si>
  <si>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</si>
  <si>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</si>
  <si>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</si>
  <si>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</si>
  <si>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</si>
  <si>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</si>
  <si>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</si>
  <si>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</si>
  <si>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</si>
  <si>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</si>
  <si>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</si>
  <si>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</si>
  <si>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</si>
  <si>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</si>
  <si>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</si>
  <si>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</si>
  <si>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</si>
  <si>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</si>
  <si>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</si>
  <si>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</si>
  <si>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</si>
  <si>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</si>
  <si>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</si>
  <si>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</si>
  <si>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</si>
  <si>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</si>
  <si>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</si>
  <si>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</si>
  <si>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</si>
  <si>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</si>
  <si>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</si>
  <si>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</si>
  <si>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</si>
  <si>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</si>
  <si>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</si>
  <si>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</si>
  <si>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</si>
  <si>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</si>
  <si>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</si>
  <si>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</si>
  <si>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</si>
  <si>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</si>
  <si>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</si>
  <si>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</si>
  <si>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</si>
  <si>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</si>
  <si>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</si>
  <si>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</si>
  <si>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</si>
  <si>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</si>
  <si>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</si>
  <si>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</si>
  <si>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</si>
  <si>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</si>
  <si>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</si>
  <si>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</si>
  <si>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</si>
  <si>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</si>
  <si>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</si>
  <si>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</si>
  <si>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</si>
  <si>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</si>
  <si>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</si>
  <si>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</si>
  <si>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</si>
  <si>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</si>
  <si>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</si>
  <si>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</si>
  <si>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</si>
  <si>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</si>
  <si>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</si>
  <si>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</si>
  <si>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</si>
  <si>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</si>
  <si>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</si>
  <si>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</si>
  <si>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</si>
  <si>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</si>
  <si>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</si>
  <si>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</si>
  <si>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</si>
  <si>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</si>
  <si>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</si>
  <si>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</si>
  <si>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</si>
  <si>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</si>
  <si>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</si>
  <si>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</si>
  <si>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</si>
  <si>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</si>
  <si>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</si>
  <si>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</si>
  <si>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</si>
  <si>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</si>
  <si>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</si>
  <si>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</si>
  <si>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</si>
  <si>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</si>
  <si>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</si>
  <si>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</si>
  <si>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</si>
  <si>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</si>
  <si>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</si>
  <si>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</si>
  <si>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</si>
  <si>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</si>
  <si>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</si>
  <si>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</si>
  <si>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</si>
  <si>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</si>
  <si>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</si>
  <si>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</si>
  <si>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</si>
  <si>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</si>
  <si>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</si>
  <si>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</si>
  <si>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</si>
  <si>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</si>
  <si>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</si>
  <si>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</si>
  <si>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</si>
  <si>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</si>
  <si>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</si>
  <si>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</si>
  <si>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</si>
  <si>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</si>
  <si>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</si>
  <si>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</si>
  <si>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</si>
  <si>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</si>
  <si>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</si>
  <si>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</si>
  <si>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</si>
  <si>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</si>
  <si>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</si>
  <si>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</si>
  <si>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</si>
  <si>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</si>
  <si>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</si>
  <si>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</si>
  <si>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</si>
  <si>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</si>
  <si>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</si>
  <si>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</si>
  <si>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</si>
  <si>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</si>
  <si>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</si>
  <si>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</si>
  <si>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</si>
  <si>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</si>
  <si>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</si>
  <si>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</si>
  <si>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</si>
  <si>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</si>
  <si>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</si>
  <si>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</si>
  <si>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</si>
  <si>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</si>
  <si>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</si>
  <si>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</si>
  <si>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</si>
  <si>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</si>
  <si>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</si>
  <si>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</si>
  <si>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</si>
  <si>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</si>
  <si>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</si>
  <si>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</si>
  <si>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</si>
  <si>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</si>
  <si>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</si>
  <si>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</si>
  <si>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</si>
  <si>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</si>
  <si>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</si>
  <si>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</si>
  <si>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</si>
  <si>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</si>
  <si>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</si>
  <si>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</si>
  <si>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</si>
  <si>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</si>
  <si>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</si>
  <si>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</si>
  <si>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</si>
  <si>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</si>
  <si>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</si>
  <si>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</si>
  <si>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</si>
  <si>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</si>
  <si>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</si>
  <si>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</si>
  <si>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</si>
  <si>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</si>
  <si>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</si>
  <si>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</si>
  <si>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</si>
  <si>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</si>
  <si>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</si>
  <si>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</si>
  <si>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</si>
  <si>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</si>
  <si>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</si>
  <si>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</si>
  <si>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</si>
  <si>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</si>
  <si>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</si>
  <si>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</si>
  <si>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</si>
  <si>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</si>
  <si>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</si>
  <si>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</si>
  <si>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</si>
  <si>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</si>
  <si>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</si>
  <si>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</si>
  <si>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</si>
  <si>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</si>
  <si>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</si>
  <si>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</si>
  <si>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</si>
  <si>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</si>
  <si>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</si>
  <si>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</si>
  <si>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</si>
  <si>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</si>
  <si>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</si>
  <si>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</si>
  <si>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</si>
  <si>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</si>
  <si>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</si>
  <si>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</si>
  <si>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</si>
  <si>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</si>
  <si>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</si>
  <si>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</si>
  <si>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</si>
  <si>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</si>
  <si>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</si>
  <si>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</si>
  <si>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</si>
  <si>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</si>
  <si>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</si>
  <si>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</si>
  <si>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</si>
  <si>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</si>
  <si>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</si>
  <si>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</si>
  <si>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</si>
  <si>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</si>
  <si>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</si>
  <si>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</si>
  <si>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</si>
  <si>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</si>
  <si>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</si>
  <si>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</si>
  <si>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</si>
  <si>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</si>
  <si>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</si>
  <si>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</si>
  <si>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</si>
  <si>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</si>
  <si>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</si>
  <si>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</si>
  <si>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</si>
  <si>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</si>
  <si>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</si>
  <si>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</si>
  <si>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</si>
  <si>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</si>
  <si>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</si>
  <si>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</si>
  <si>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</si>
  <si>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</si>
  <si>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</si>
  <si>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</si>
  <si>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</si>
  <si>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</si>
  <si>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</si>
  <si>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</si>
  <si>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</si>
  <si>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</si>
  <si>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</si>
  <si>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</si>
  <si>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</si>
  <si>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</si>
  <si>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</si>
  <si>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</si>
  <si>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</si>
  <si>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</si>
  <si>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</si>
  <si>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</si>
  <si>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</si>
  <si>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</si>
  <si>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</si>
  <si>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</si>
  <si>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</si>
  <si>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</si>
  <si>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</si>
  <si>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</si>
  <si>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</si>
  <si>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</si>
  <si>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</si>
  <si>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</si>
  <si>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</si>
  <si>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</si>
  <si>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</si>
  <si>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</si>
  <si>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</si>
  <si>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</si>
  <si>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</si>
  <si>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</si>
  <si>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</si>
  <si>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</si>
  <si>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</si>
  <si>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</si>
  <si>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</si>
  <si>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</si>
  <si>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</si>
  <si>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</si>
  <si>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</si>
  <si>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</si>
  <si>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</si>
  <si>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</si>
  <si>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</si>
  <si>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</si>
  <si>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</si>
  <si>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</si>
  <si>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</si>
  <si>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</si>
  <si>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</si>
  <si>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</si>
  <si>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</si>
  <si>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</si>
  <si>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</si>
  <si>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</si>
  <si>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</si>
  <si>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</si>
  <si>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</si>
  <si>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</si>
  <si>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</si>
  <si>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</si>
  <si>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</si>
  <si>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</si>
  <si>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</si>
  <si>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</si>
  <si>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</si>
  <si>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</si>
  <si>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</si>
  <si>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</si>
  <si>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</si>
  <si>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</si>
  <si>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</si>
  <si>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</si>
  <si>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</si>
  <si>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</si>
  <si>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</si>
  <si>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</si>
  <si>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</si>
  <si>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</si>
  <si>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</si>
  <si>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</si>
  <si>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</si>
  <si>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</si>
  <si>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</si>
  <si>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</si>
  <si>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</si>
  <si>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</si>
  <si>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</si>
  <si>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</si>
  <si>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</si>
  <si>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</si>
  <si>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</si>
  <si>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</si>
  <si>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</si>
  <si>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</si>
  <si>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</si>
  <si>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</si>
  <si>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</si>
  <si>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</si>
  <si>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</si>
  <si>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</si>
  <si>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</si>
  <si>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</si>
  <si>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</si>
  <si>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</si>
  <si>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</si>
  <si>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</si>
  <si>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</si>
  <si>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</si>
  <si>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</si>
  <si>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</si>
  <si>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</si>
  <si>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</si>
  <si>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</si>
  <si>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</si>
  <si>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</si>
  <si>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</si>
  <si>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</si>
  <si>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</si>
  <si>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</si>
  <si>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</si>
  <si>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</si>
  <si>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</si>
  <si>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</si>
  <si>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</si>
  <si>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</si>
  <si>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</si>
  <si>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</si>
  <si>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</si>
  <si>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</si>
  <si>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</si>
  <si>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</si>
  <si>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</si>
  <si>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</si>
  <si>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</si>
  <si>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</si>
  <si>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</si>
  <si>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</si>
  <si>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</si>
  <si>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</si>
  <si>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</si>
  <si>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</si>
  <si>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</si>
  <si>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</si>
  <si>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</si>
  <si>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</si>
  <si>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</si>
  <si>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</si>
  <si>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</si>
  <si>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</si>
  <si>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</si>
  <si>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</si>
  <si>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</si>
  <si>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</si>
  <si>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</si>
  <si>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</si>
  <si>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</si>
  <si>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</si>
  <si>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</si>
  <si>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</si>
  <si>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</si>
  <si>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</si>
  <si>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</si>
  <si>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</si>
  <si>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</si>
  <si>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</si>
  <si>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</si>
  <si>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</si>
  <si>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</si>
  <si>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</si>
  <si>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</si>
  <si>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</si>
  <si>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</si>
  <si>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</si>
  <si>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</si>
  <si>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</si>
  <si>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</si>
  <si>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</si>
  <si>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</si>
  <si>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</si>
  <si>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</si>
  <si>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</si>
  <si>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</si>
  <si>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</si>
  <si>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</si>
  <si>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</si>
  <si>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</si>
  <si>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</si>
  <si>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</si>
  <si>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</si>
  <si>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</si>
  <si>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</si>
  <si>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</si>
  <si>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</si>
  <si>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</si>
  <si>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</si>
  <si>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</si>
  <si>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</si>
  <si>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</si>
  <si>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</si>
  <si>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</si>
  <si>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</si>
  <si>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</si>
  <si>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</si>
  <si>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</si>
  <si>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</si>
  <si>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</si>
  <si>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</si>
  <si>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</si>
  <si>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</si>
  <si>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</si>
  <si>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</si>
  <si>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</si>
  <si>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</si>
  <si>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</si>
  <si>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</si>
  <si>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</si>
  <si>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</si>
  <si>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</si>
  <si>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</si>
  <si>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</si>
  <si>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</si>
  <si>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</si>
  <si>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</si>
  <si>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</si>
  <si>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</si>
  <si>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</si>
  <si>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</si>
  <si>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</si>
  <si>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</si>
  <si>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</si>
  <si>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</si>
  <si>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</si>
  <si>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</si>
  <si>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</si>
  <si>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</si>
  <si>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</si>
  <si>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</si>
  <si>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</si>
  <si>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</si>
  <si>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</si>
  <si>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</si>
  <si>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</si>
  <si>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</si>
  <si>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</si>
  <si>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</si>
  <si>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</si>
  <si>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</si>
  <si>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</si>
  <si>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</si>
  <si>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</si>
  <si>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</si>
  <si>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</si>
  <si>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</si>
  <si>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</si>
  <si>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</si>
  <si>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</si>
  <si>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</si>
  <si>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</si>
  <si>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</si>
  <si>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</si>
  <si>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</si>
  <si>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</si>
  <si>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</si>
  <si>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</si>
  <si>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</si>
  <si>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</si>
  <si>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</si>
  <si>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</si>
  <si>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</si>
  <si>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</si>
  <si>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</si>
  <si>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</si>
  <si>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</si>
  <si>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</si>
  <si>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</si>
  <si>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</si>
  <si>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</si>
  <si>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</si>
  <si>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</si>
  <si>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</si>
  <si>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</si>
  <si>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</si>
  <si>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</si>
  <si>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</si>
  <si>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</si>
  <si>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</si>
  <si>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</si>
  <si>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</si>
  <si>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</si>
  <si>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</si>
  <si>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</si>
  <si>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</si>
  <si>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</si>
  <si>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</si>
  <si>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</si>
  <si>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</si>
  <si>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</si>
  <si>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</si>
  <si>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</si>
  <si>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</si>
  <si>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</si>
  <si>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</si>
  <si>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</si>
  <si>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</si>
  <si>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</si>
  <si>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</si>
  <si>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</si>
  <si>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</si>
  <si>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</si>
  <si>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</si>
  <si>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</si>
  <si>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</si>
  <si>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</si>
  <si>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</si>
  <si>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</si>
  <si>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</si>
  <si>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</si>
  <si>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</si>
  <si>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</si>
  <si>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</si>
  <si>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</si>
  <si>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</si>
  <si>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</si>
  <si>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</si>
  <si>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</si>
  <si>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</si>
  <si>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</si>
  <si>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</si>
  <si>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</si>
  <si>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</si>
  <si>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</si>
  <si>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</si>
  <si>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</si>
  <si>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</si>
  <si>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</si>
  <si>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</si>
  <si>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</si>
  <si>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</si>
  <si>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</si>
  <si>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</si>
  <si>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</si>
  <si>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</si>
  <si>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</si>
  <si>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</si>
  <si>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</si>
  <si>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</si>
  <si>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</si>
  <si>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</si>
  <si>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</si>
  <si>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</si>
  <si>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</si>
  <si>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</si>
  <si>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</si>
  <si>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</si>
  <si>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</si>
  <si>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</si>
  <si>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</si>
  <si>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</si>
  <si>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</si>
  <si>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</si>
  <si>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</si>
  <si>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</si>
  <si>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</si>
  <si>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</si>
  <si>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</si>
  <si>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</si>
  <si>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</si>
  <si>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</si>
  <si>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</si>
  <si>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</si>
  <si>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</si>
  <si>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</si>
  <si>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</si>
  <si>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</si>
  <si>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</si>
  <si>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</si>
  <si>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</si>
  <si>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</si>
  <si>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</si>
  <si>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</si>
  <si>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</si>
  <si>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</si>
  <si>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</si>
  <si>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</si>
  <si>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</si>
  <si>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</si>
  <si>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</si>
  <si>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</si>
  <si>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</si>
  <si>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</si>
  <si>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</si>
  <si>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</si>
  <si>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</si>
  <si>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</si>
  <si>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</si>
  <si>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</si>
  <si>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</si>
  <si>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</si>
  <si>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</si>
  <si>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</si>
  <si>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</si>
  <si>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</si>
  <si>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</si>
  <si>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</si>
  <si>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</si>
  <si>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</si>
  <si>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</si>
  <si>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</si>
  <si>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</si>
  <si>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</si>
  <si>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</si>
  <si>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</si>
  <si>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</si>
  <si>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</si>
  <si>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</si>
  <si>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</si>
  <si>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</si>
  <si>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</si>
  <si>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</si>
  <si>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</si>
  <si>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</si>
  <si>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</si>
  <si>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</si>
  <si>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</si>
  <si>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</si>
  <si>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</si>
  <si>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</si>
  <si>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</si>
  <si>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</si>
  <si>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</si>
  <si>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</si>
  <si>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</si>
  <si>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</si>
  <si>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</si>
  <si>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</si>
  <si>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</si>
  <si>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</si>
  <si>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</si>
  <si>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</si>
  <si>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</si>
  <si>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</si>
  <si>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</si>
  <si>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</si>
  <si>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</si>
  <si>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</si>
  <si>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</si>
  <si>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</si>
  <si>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</si>
  <si>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</si>
  <si>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</si>
  <si>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</si>
  <si>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</si>
  <si>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</si>
  <si>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</si>
  <si>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</si>
  <si>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</si>
  <si>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</si>
  <si>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</si>
  <si>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</si>
  <si>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</si>
  <si>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</si>
  <si>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</si>
  <si>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</si>
  <si>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</si>
  <si>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</si>
  <si>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</si>
  <si>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</si>
  <si>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</si>
  <si>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</si>
  <si>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</si>
  <si>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</si>
  <si>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</si>
  <si>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</si>
  <si>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</si>
  <si>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</si>
  <si>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</si>
  <si>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</si>
  <si>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</si>
  <si>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</si>
  <si>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</si>
  <si>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</si>
  <si>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</si>
  <si>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</si>
  <si>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</si>
  <si>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</si>
  <si>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</si>
  <si>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</si>
  <si>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</si>
  <si>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</si>
  <si>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</si>
  <si>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</si>
  <si>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</si>
  <si>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</si>
  <si>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</si>
  <si>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</si>
  <si>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</si>
  <si>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</si>
  <si>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</si>
  <si>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</si>
  <si>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</si>
  <si>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</si>
  <si>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</si>
  <si>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</si>
  <si>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</si>
  <si>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</si>
  <si>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</si>
  <si>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</si>
  <si>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</si>
  <si>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</si>
  <si>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</si>
  <si>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</si>
  <si>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</si>
  <si>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</si>
  <si>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</si>
  <si>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</si>
  <si>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</si>
  <si>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</si>
  <si>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</si>
  <si>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</si>
  <si>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</si>
  <si>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</si>
  <si>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</si>
  <si>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</si>
  <si>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</si>
  <si>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</si>
  <si>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</si>
  <si>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</si>
  <si>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</si>
  <si>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</si>
  <si>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</si>
  <si>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</si>
  <si>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</si>
  <si>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</si>
  <si>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</si>
  <si>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</si>
  <si>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</si>
  <si>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</si>
  <si>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</si>
  <si>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</si>
  <si>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</si>
  <si>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</si>
  <si>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</si>
  <si>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</si>
  <si>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</si>
  <si>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</si>
  <si>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</si>
  <si>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</si>
  <si>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</si>
  <si>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</si>
  <si>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</si>
  <si>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</si>
  <si>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</si>
  <si>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</si>
  <si>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</si>
  <si>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</si>
  <si>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</si>
  <si>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</si>
  <si>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</si>
  <si>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</si>
  <si>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</si>
  <si>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</si>
  <si>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</si>
  <si>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</si>
  <si>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</si>
  <si>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</si>
  <si>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</si>
  <si>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</si>
  <si>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</si>
  <si>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</si>
  <si>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</si>
  <si>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</si>
  <si>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</si>
  <si>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</si>
  <si>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</si>
  <si>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</si>
  <si>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</si>
  <si>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</si>
  <si>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</si>
  <si>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</si>
  <si>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</si>
  <si>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</si>
  <si>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</si>
  <si>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</si>
  <si>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</si>
  <si>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</si>
  <si>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</si>
  <si>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</si>
  <si>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</si>
  <si>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</si>
  <si>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</si>
  <si>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</si>
  <si>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</si>
  <si>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</si>
  <si>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</si>
  <si>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</si>
  <si>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</si>
  <si>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</si>
  <si>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</si>
  <si>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</si>
  <si>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</si>
  <si>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</si>
  <si>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</si>
  <si>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</si>
  <si>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</si>
  <si>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</si>
  <si>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</si>
  <si>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</si>
  <si>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</si>
  <si>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</si>
  <si>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</si>
  <si>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</si>
  <si>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</si>
  <si>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</si>
  <si>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</si>
  <si>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</si>
  <si>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</si>
  <si>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</si>
  <si>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</si>
  <si>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</si>
  <si>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</si>
  <si>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</si>
  <si>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</si>
  <si>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</si>
  <si>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</si>
  <si>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</si>
  <si>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</si>
  <si>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</si>
  <si>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</si>
  <si>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</si>
  <si>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</si>
  <si>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</si>
  <si>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</si>
  <si>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</si>
  <si>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</si>
  <si>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</si>
  <si>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</si>
  <si>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</si>
  <si>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</si>
  <si>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</si>
  <si>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</si>
  <si>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</si>
  <si>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</si>
  <si>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</si>
  <si>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</si>
  <si>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</si>
  <si>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</si>
  <si>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</si>
  <si>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</si>
  <si>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</si>
  <si>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</si>
  <si>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</si>
  <si>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</si>
  <si>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</si>
  <si>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</si>
  <si>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</si>
  <si>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</si>
  <si>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</si>
  <si>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</si>
  <si>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</si>
  <si>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</si>
  <si>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</si>
  <si>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</si>
  <si>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</si>
  <si>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</si>
  <si>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</si>
  <si>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</si>
  <si>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</si>
  <si>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</si>
  <si>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</si>
  <si>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</si>
  <si>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</si>
  <si>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</si>
  <si>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</si>
  <si>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</si>
  <si>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</si>
  <si>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</si>
  <si>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</si>
  <si>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</si>
  <si>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</si>
  <si>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</si>
  <si>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</si>
  <si>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</si>
  <si>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</si>
  <si>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</si>
  <si>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</si>
  <si>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</si>
  <si>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</si>
  <si>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</si>
  <si>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</si>
  <si>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</si>
  <si>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</si>
  <si>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</si>
  <si>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</si>
  <si>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</si>
  <si>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</si>
  <si>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</si>
  <si>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</si>
  <si>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</si>
  <si>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</si>
  <si>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</si>
  <si>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</si>
  <si>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</si>
  <si>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</si>
  <si>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</si>
  <si>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</si>
  <si>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</si>
  <si>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</si>
  <si>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</si>
  <si>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</si>
  <si>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</si>
  <si>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</si>
  <si>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</si>
  <si>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</si>
  <si>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</si>
  <si>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</si>
  <si>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</si>
  <si>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</si>
  <si>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</si>
  <si>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</si>
  <si>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</si>
  <si>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</si>
  <si>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</si>
  <si>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</si>
  <si>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</si>
  <si>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</si>
  <si>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</si>
  <si>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</si>
  <si>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</si>
  <si>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</si>
  <si>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</si>
  <si>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</si>
  <si>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</si>
  <si>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</si>
  <si>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</si>
  <si>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</si>
  <si>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</si>
  <si>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</si>
  <si>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</si>
  <si>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</si>
  <si>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</si>
  <si>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</si>
  <si>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</si>
  <si>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</si>
  <si>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</si>
  <si>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</si>
  <si>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</si>
  <si>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</si>
  <si>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</si>
  <si>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</si>
  <si>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</si>
  <si>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</si>
  <si>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</si>
  <si>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</si>
  <si>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</si>
  <si>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</si>
  <si>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</si>
  <si>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</si>
  <si>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</si>
  <si>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</si>
  <si>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</si>
  <si>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</si>
  <si>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</si>
  <si>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</si>
  <si>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</si>
  <si>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</si>
  <si>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</si>
  <si>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</si>
  <si>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</si>
  <si>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</si>
  <si>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</si>
  <si>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</si>
  <si>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</si>
  <si>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</si>
  <si>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</si>
  <si>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</si>
  <si>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</si>
  <si>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</si>
  <si>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</si>
  <si>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</si>
  <si>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</si>
  <si>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</si>
  <si>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</si>
  <si>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</si>
  <si>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</si>
  <si>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</si>
  <si>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</si>
  <si>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</si>
  <si>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</si>
  <si>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</si>
  <si>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</si>
  <si>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</si>
  <si>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</si>
  <si>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</si>
  <si>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</si>
  <si>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</si>
  <si>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</si>
  <si>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</si>
  <si>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</si>
  <si>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</si>
  <si>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</si>
  <si>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</si>
  <si>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</si>
  <si>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</si>
  <si>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</si>
  <si>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</si>
  <si>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</si>
  <si>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</si>
  <si>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</si>
  <si>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</si>
  <si>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</si>
  <si>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</si>
  <si>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</si>
  <si>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</si>
  <si>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</si>
  <si>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</si>
  <si>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</si>
  <si>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</si>
  <si>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</si>
  <si>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</si>
  <si>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</si>
  <si>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</si>
  <si>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</si>
  <si>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</si>
  <si>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</si>
  <si>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</si>
  <si>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</si>
  <si>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</si>
  <si>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</si>
  <si>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</si>
  <si>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</si>
  <si>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</si>
  <si>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</si>
  <si>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</si>
  <si>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</si>
  <si>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</si>
  <si>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</si>
  <si>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</si>
  <si>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</si>
  <si>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</si>
  <si>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</si>
  <si>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</si>
  <si>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</si>
  <si>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</si>
  <si>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</si>
  <si>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</si>
  <si>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</si>
  <si>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</si>
  <si>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</si>
  <si>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</si>
  <si>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</si>
  <si>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</si>
  <si>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</si>
  <si>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</si>
  <si>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</si>
  <si>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</si>
  <si>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</si>
  <si>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</si>
  <si>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</si>
  <si>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</si>
  <si>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</si>
  <si>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</si>
  <si>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</si>
  <si>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</si>
  <si>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</si>
  <si>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</si>
  <si>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</si>
  <si>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</si>
  <si>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</si>
  <si>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</si>
  <si>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</si>
  <si>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</si>
  <si>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</si>
  <si>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</si>
  <si>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</si>
  <si>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</si>
  <si>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</si>
  <si>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</si>
  <si>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</si>
  <si>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</si>
  <si>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</si>
  <si>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</si>
  <si>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</si>
  <si>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</si>
  <si>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</si>
  <si>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</si>
  <si>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</si>
  <si>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</si>
  <si>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</si>
  <si>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</si>
  <si>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</si>
  <si>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</si>
  <si>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</si>
  <si>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</si>
  <si>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</si>
  <si>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</si>
  <si>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</si>
  <si>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</si>
  <si>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</si>
  <si>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</si>
  <si>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</si>
  <si>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</si>
  <si>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</si>
  <si>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</si>
  <si>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</si>
  <si>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</si>
  <si>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</si>
  <si>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</si>
  <si>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</si>
  <si>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</si>
  <si>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</si>
  <si>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</si>
  <si>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</si>
  <si>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</si>
  <si>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</si>
  <si>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</si>
  <si>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</si>
  <si>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</si>
  <si>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</si>
  <si>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</si>
  <si>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</si>
  <si>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</si>
  <si>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</si>
  <si>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</si>
  <si>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</si>
  <si>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</si>
  <si>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</si>
  <si>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</si>
  <si>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</si>
  <si>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</si>
  <si>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</si>
  <si>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</si>
  <si>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</si>
  <si>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</si>
  <si>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</si>
  <si>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</si>
  <si>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</si>
  <si>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</si>
  <si>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</si>
  <si>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</si>
  <si>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</si>
  <si>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</si>
  <si>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</si>
  <si>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</si>
  <si>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</si>
  <si>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</si>
  <si>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</si>
  <si>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</si>
  <si>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</si>
  <si>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</si>
  <si>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</si>
  <si>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</si>
  <si>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</si>
  <si>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</si>
  <si>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</si>
  <si>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</si>
  <si>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</si>
  <si>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</si>
  <si>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</si>
  <si>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</si>
  <si>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</si>
  <si>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</si>
  <si>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</si>
  <si>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</si>
  <si>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</si>
  <si>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</si>
  <si>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</si>
  <si>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</si>
  <si>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</si>
  <si>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</si>
  <si>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</si>
  <si>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</si>
  <si>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</si>
  <si>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</si>
  <si>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</si>
  <si>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</si>
  <si>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</si>
  <si>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</si>
  <si>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</si>
  <si>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</si>
  <si>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</si>
  <si>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</si>
  <si>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</si>
  <si>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</si>
  <si>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</si>
  <si>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</si>
  <si>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</si>
  <si>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</si>
  <si>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</si>
  <si>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</si>
  <si>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</si>
  <si>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</si>
  <si>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</si>
  <si>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</si>
  <si>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</si>
  <si>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</si>
  <si>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</si>
  <si>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</si>
  <si>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</si>
  <si>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</si>
  <si>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</si>
  <si>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</si>
  <si>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</si>
  <si>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</si>
  <si>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</si>
  <si>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</si>
  <si>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</si>
  <si>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</si>
  <si>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</si>
  <si>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</si>
  <si>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</si>
  <si>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</si>
  <si>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</si>
  <si>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</si>
  <si>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</si>
  <si>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</si>
  <si>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</si>
  <si>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</si>
  <si>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</si>
  <si>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</si>
  <si>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</si>
  <si>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</si>
  <si>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</si>
  <si>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</si>
  <si>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</si>
  <si>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</si>
  <si>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</si>
  <si>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</si>
  <si>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</si>
  <si>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</si>
  <si>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</si>
  <si>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</si>
  <si>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</si>
  <si>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</si>
  <si>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</si>
  <si>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</si>
  <si>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</si>
  <si>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</si>
  <si>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</si>
  <si>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</si>
  <si>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</si>
  <si>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</si>
  <si>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</si>
  <si>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</si>
  <si>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</si>
  <si>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</si>
  <si>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</si>
  <si>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</si>
  <si>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</si>
  <si>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</si>
  <si>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</si>
  <si>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</si>
  <si>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</si>
  <si>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</si>
  <si>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</si>
  <si>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</si>
  <si>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</si>
  <si>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</si>
  <si>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</si>
  <si>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</si>
  <si>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</si>
  <si>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</si>
  <si>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</si>
  <si>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</si>
  <si>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</si>
  <si>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</si>
  <si>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</si>
  <si>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</si>
  <si>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</si>
  <si>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</si>
  <si>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</si>
  <si>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</si>
  <si>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</si>
  <si>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</si>
  <si>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</si>
  <si>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</si>
  <si>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</si>
  <si>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</si>
  <si>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</si>
  <si>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</si>
  <si>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</si>
  <si>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</si>
  <si>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</si>
  <si>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</si>
  <si>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</si>
  <si>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</si>
  <si>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</si>
  <si>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</si>
  <si>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</si>
  <si>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</si>
  <si>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</si>
  <si>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</si>
  <si>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</si>
  <si>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</si>
  <si>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</si>
  <si>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</si>
  <si>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</si>
  <si>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</si>
  <si>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</si>
  <si>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</si>
  <si>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</si>
  <si>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</si>
  <si>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</si>
  <si>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</si>
  <si>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</si>
  <si>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</si>
  <si>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</si>
  <si>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</si>
  <si>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</si>
  <si>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</si>
  <si>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</si>
  <si>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</si>
  <si>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</si>
  <si>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</si>
  <si>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</si>
  <si>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</si>
  <si>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</si>
  <si>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</si>
  <si>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</si>
  <si>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</si>
  <si>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</si>
  <si>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</si>
  <si>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</si>
  <si>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</si>
  <si>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</si>
  <si>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</si>
  <si>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</si>
  <si>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</si>
  <si>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</si>
  <si>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</si>
  <si>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</si>
  <si>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</si>
  <si>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</si>
  <si>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</si>
  <si>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</si>
  <si>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</si>
  <si>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</si>
  <si>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</si>
  <si>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</si>
  <si>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</si>
  <si>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</si>
  <si>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</si>
  <si>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</si>
  <si>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</si>
  <si>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</si>
  <si>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</si>
  <si>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</si>
  <si>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</si>
  <si>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</si>
  <si>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</si>
  <si>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</si>
  <si>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</si>
  <si>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</si>
  <si>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</si>
  <si>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</si>
  <si>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</si>
  <si>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</si>
  <si>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</si>
  <si>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</si>
  <si>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</si>
  <si>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</si>
  <si>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</si>
  <si>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</si>
  <si>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</si>
  <si>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</si>
  <si>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</si>
  <si>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</si>
  <si>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</si>
  <si>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</si>
  <si>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</si>
  <si>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</si>
  <si>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</si>
  <si>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</si>
  <si>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</si>
  <si>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</si>
  <si>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</si>
  <si>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</si>
  <si>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</si>
  <si>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</si>
  <si>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</si>
  <si>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</si>
  <si>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</si>
  <si>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</si>
  <si>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</si>
  <si>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</si>
  <si>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</si>
  <si>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</si>
  <si>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</si>
  <si>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</si>
  <si>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</si>
  <si>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</si>
  <si>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</si>
  <si>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</si>
  <si>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</si>
  <si>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</si>
  <si>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</si>
  <si>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</si>
  <si>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</si>
  <si>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</si>
  <si>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</si>
  <si>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</si>
  <si>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</si>
  <si>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</si>
  <si>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</si>
  <si>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</si>
  <si>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</si>
  <si>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</si>
  <si>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</si>
  <si>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</si>
  <si>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</si>
  <si>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</si>
  <si>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</si>
  <si>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</si>
  <si>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</si>
  <si>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</si>
  <si>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</si>
  <si>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</si>
  <si>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</si>
  <si>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</si>
  <si>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</si>
  <si>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</si>
  <si>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</si>
  <si>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</si>
  <si>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</si>
  <si>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</si>
  <si>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</si>
  <si>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</si>
  <si>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</si>
  <si>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</si>
  <si>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</si>
  <si>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</si>
  <si>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</si>
  <si>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</si>
  <si>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</si>
  <si>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</si>
  <si>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</si>
  <si>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</si>
  <si>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</si>
  <si>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</si>
  <si>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</si>
  <si>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</si>
  <si>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</si>
  <si>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</si>
  <si>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</si>
  <si>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</si>
  <si>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</si>
  <si>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</si>
  <si>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</si>
  <si>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</si>
  <si>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</si>
  <si>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</si>
  <si>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</si>
  <si>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</si>
  <si>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</si>
  <si>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</si>
  <si>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</si>
  <si>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</si>
  <si>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</si>
  <si>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</si>
  <si>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</si>
  <si>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</si>
  <si>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</si>
  <si>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</si>
  <si>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</si>
  <si>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</si>
  <si>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</si>
  <si>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</si>
  <si>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</si>
  <si>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</si>
  <si>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</si>
  <si>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</si>
  <si>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</si>
  <si>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</si>
  <si>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</si>
  <si>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</si>
  <si>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</si>
  <si>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</si>
  <si>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</si>
  <si>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</si>
  <si>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</si>
  <si>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</si>
  <si>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</si>
  <si>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</si>
  <si>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</si>
  <si>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</si>
  <si>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</si>
  <si>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</si>
  <si>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</si>
  <si>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</si>
  <si>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</si>
  <si>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</si>
  <si>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</si>
  <si>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</si>
  <si>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</si>
  <si>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</si>
  <si>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</si>
  <si>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</si>
  <si>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</si>
  <si>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</si>
  <si>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</si>
  <si>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</si>
  <si>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</si>
  <si>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</si>
  <si>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</si>
  <si>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</si>
  <si>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</si>
  <si>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</si>
  <si>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</si>
  <si>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</si>
  <si>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</si>
  <si>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</si>
  <si>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</si>
  <si>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</si>
  <si>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</si>
  <si>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</si>
  <si>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</si>
  <si>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</si>
  <si>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</si>
  <si>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</si>
  <si>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</si>
  <si>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</si>
  <si>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</si>
  <si>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</si>
  <si>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</si>
  <si>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</si>
  <si>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</si>
  <si>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</si>
  <si>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</si>
  <si>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</si>
  <si>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</si>
  <si>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</si>
  <si>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</si>
  <si>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</si>
  <si>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</si>
  <si>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</si>
  <si>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</si>
  <si>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</si>
  <si>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</si>
  <si>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</si>
  <si>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</si>
  <si>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</si>
  <si>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</si>
  <si>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</si>
  <si>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</si>
  <si>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</si>
  <si>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</si>
  <si>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</si>
  <si>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</si>
  <si>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</si>
  <si>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</si>
  <si>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</si>
  <si>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</si>
  <si>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</si>
  <si>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</si>
  <si>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</si>
  <si>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</si>
  <si>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</si>
  <si>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</si>
  <si>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</si>
  <si>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</si>
  <si>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</si>
  <si>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</si>
  <si>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</si>
  <si>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</si>
  <si>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</si>
  <si>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</si>
  <si>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</si>
  <si>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</si>
  <si>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</si>
  <si>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</si>
  <si>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</si>
  <si>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</si>
  <si>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</si>
  <si>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</si>
  <si>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</si>
  <si>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</si>
  <si>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</si>
  <si>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</si>
  <si>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</si>
  <si>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</si>
  <si>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</si>
  <si>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</si>
  <si>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</si>
  <si>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</si>
  <si>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</si>
  <si>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</si>
  <si>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</si>
  <si>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</si>
  <si>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</si>
  <si>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</si>
  <si>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</si>
  <si>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</si>
  <si>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</si>
  <si>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</si>
  <si>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</si>
  <si>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</si>
  <si>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</si>
  <si>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</si>
  <si>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</si>
  <si>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</si>
  <si>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</si>
  <si>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</si>
  <si>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</si>
  <si>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</si>
  <si>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</si>
  <si>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</si>
  <si>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</si>
  <si>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</si>
  <si>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</si>
  <si>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</si>
  <si>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</si>
  <si>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</si>
  <si>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</si>
  <si>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</si>
  <si>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</si>
  <si>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</si>
  <si>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</si>
  <si>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</si>
  <si>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</si>
  <si>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</si>
  <si>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</si>
  <si>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</si>
  <si>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</si>
  <si>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</si>
  <si>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</si>
  <si>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</si>
  <si>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</si>
  <si>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</si>
  <si>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</si>
  <si>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</si>
  <si>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</si>
  <si>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</si>
  <si>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</si>
  <si>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</si>
  <si>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</si>
  <si>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</si>
  <si>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</si>
  <si>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</si>
  <si>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</si>
  <si>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</si>
  <si>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</si>
  <si>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</si>
  <si>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</si>
  <si>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</si>
  <si>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</si>
  <si>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</si>
  <si>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</si>
  <si>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</si>
  <si>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</si>
  <si>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</si>
  <si>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</si>
  <si>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</si>
  <si>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</si>
  <si>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</si>
  <si>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</si>
  <si>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</si>
  <si>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</si>
  <si>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</si>
  <si>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</si>
  <si>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</si>
  <si>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</si>
  <si>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</si>
  <si>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</si>
  <si>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</si>
  <si>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</si>
  <si>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</si>
  <si>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</si>
  <si>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</si>
  <si>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</si>
  <si>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</si>
  <si>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</si>
  <si>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</si>
  <si>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</si>
  <si>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</si>
  <si>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</si>
  <si>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</si>
  <si>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</si>
  <si>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</si>
  <si>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</si>
  <si>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</si>
  <si>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</si>
  <si>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</si>
  <si>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</si>
  <si>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</si>
  <si>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</si>
  <si>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</si>
  <si>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</si>
  <si>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</si>
  <si>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</si>
  <si>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</si>
  <si>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</si>
  <si>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</si>
  <si>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</si>
  <si>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</si>
  <si>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</si>
  <si>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</si>
  <si>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</si>
  <si>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</si>
  <si>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</si>
  <si>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</si>
  <si>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</si>
  <si>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</si>
  <si>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</si>
  <si>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</si>
  <si>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</si>
  <si>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</si>
  <si>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</si>
  <si>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</si>
  <si>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</si>
  <si>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</si>
  <si>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</si>
  <si>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</si>
  <si>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</si>
  <si>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</si>
  <si>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</si>
  <si>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</si>
  <si>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</si>
  <si>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</si>
  <si>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</si>
  <si>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</si>
  <si>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</si>
  <si>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</si>
  <si>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</si>
  <si>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</si>
  <si>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</si>
  <si>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</si>
  <si>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</si>
  <si>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</si>
  <si>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</si>
  <si>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</si>
  <si>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</si>
  <si>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</si>
  <si>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</si>
  <si>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</si>
  <si>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</si>
  <si>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</si>
  <si>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</si>
  <si>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</si>
  <si>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</si>
  <si>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</si>
  <si>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</si>
  <si>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</si>
  <si>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</si>
  <si>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</si>
  <si>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</si>
  <si>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</si>
  <si>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</si>
  <si>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</si>
  <si>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</si>
  <si>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</si>
  <si>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</si>
  <si>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</si>
  <si>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</si>
  <si>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</si>
  <si>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</si>
  <si>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</si>
  <si>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</si>
  <si>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</si>
  <si>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</si>
  <si>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</si>
  <si>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</si>
  <si>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</si>
  <si>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</si>
  <si>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</si>
  <si>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</si>
  <si>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</si>
  <si>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</si>
  <si>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</si>
  <si>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</si>
  <si>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</si>
  <si>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</si>
  <si>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</si>
  <si>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</si>
  <si>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</si>
  <si>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</si>
  <si>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</si>
  <si>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</si>
  <si>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</si>
  <si>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</si>
  <si>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</si>
  <si>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</si>
  <si>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</si>
  <si>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</si>
  <si>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</si>
  <si>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</si>
  <si>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</si>
  <si>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</si>
  <si>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</si>
  <si>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</si>
  <si>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</si>
  <si>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</si>
  <si>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</si>
  <si>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</si>
  <si>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</si>
  <si>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</si>
  <si>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</si>
  <si>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</si>
  <si>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</si>
  <si>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</si>
  <si>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</si>
  <si>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</si>
  <si>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</si>
  <si>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</si>
  <si>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</si>
  <si>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</si>
  <si>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</si>
  <si>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</si>
  <si>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</si>
  <si>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</si>
  <si>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</si>
  <si>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</si>
  <si>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</si>
  <si>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</si>
  <si>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</si>
  <si>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</si>
  <si>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</si>
  <si>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</si>
  <si>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</si>
  <si>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</si>
  <si>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</si>
  <si>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</si>
  <si>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</si>
  <si>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</si>
  <si>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</si>
  <si>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</si>
  <si>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</si>
  <si>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</si>
  <si>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</si>
  <si>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</si>
  <si>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</si>
  <si>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</si>
  <si>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</si>
  <si>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</si>
  <si>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</si>
  <si>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</si>
  <si>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</si>
  <si>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</si>
  <si>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</si>
  <si>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</si>
  <si>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</si>
  <si>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</si>
  <si>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</si>
  <si>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</si>
  <si>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</si>
  <si>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</si>
  <si>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</si>
  <si>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</si>
  <si>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</si>
  <si>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</si>
  <si>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</si>
  <si>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</si>
  <si>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</si>
  <si>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</si>
  <si>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</si>
  <si>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</si>
  <si>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</si>
  <si>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</si>
  <si>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</si>
  <si>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</si>
  <si>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</si>
  <si>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</si>
  <si>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</si>
  <si>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</si>
  <si>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</si>
  <si>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</si>
  <si>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</si>
  <si>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</si>
  <si>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</si>
  <si>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</si>
  <si>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</si>
  <si>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</si>
  <si>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</si>
  <si>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</si>
  <si>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</si>
  <si>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</si>
  <si>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</si>
  <si>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</si>
  <si>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</si>
  <si>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</si>
  <si>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</si>
  <si>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</si>
  <si>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</si>
  <si>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</si>
  <si>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</si>
  <si>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</si>
  <si>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</si>
  <si>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</si>
  <si>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</si>
  <si>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</si>
  <si>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</si>
  <si>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</si>
  <si>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</si>
  <si>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</si>
  <si>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</si>
  <si>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</si>
  <si>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</si>
  <si>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</si>
  <si>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</si>
  <si>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</si>
  <si>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</si>
  <si>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</si>
  <si>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</si>
  <si>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</si>
  <si>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</si>
  <si>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</si>
  <si>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</si>
  <si>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</si>
  <si>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</si>
  <si>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</si>
  <si>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</si>
  <si>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</si>
  <si>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</si>
  <si>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</si>
  <si>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</si>
  <si>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</si>
  <si>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</si>
  <si>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</si>
  <si>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</si>
  <si>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</si>
  <si>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</si>
  <si>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</si>
  <si>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</si>
  <si>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</si>
  <si>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</si>
  <si>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</si>
  <si>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</si>
  <si>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</si>
  <si>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</si>
  <si>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</si>
  <si>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</si>
  <si>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</si>
  <si>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</si>
  <si>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</si>
  <si>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</si>
  <si>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</si>
  <si>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</si>
  <si>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</si>
  <si>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</si>
  <si>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</si>
  <si>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</si>
  <si>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</si>
  <si>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</si>
  <si>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</si>
  <si>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</si>
  <si>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</si>
  <si>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</si>
  <si>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</si>
  <si>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</si>
  <si>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</si>
  <si>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</si>
  <si>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</si>
  <si>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</si>
  <si>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</si>
  <si>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</si>
  <si>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</si>
  <si>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</si>
  <si>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</si>
  <si>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</si>
  <si>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</si>
  <si>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</si>
  <si>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</si>
  <si>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</si>
  <si>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</si>
  <si>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</si>
  <si>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</si>
  <si>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</si>
  <si>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</si>
  <si>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</si>
  <si>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</si>
  <si>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</si>
  <si>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</si>
  <si>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</si>
  <si>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</si>
  <si>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</si>
  <si>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</si>
  <si>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</si>
  <si>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</si>
  <si>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</si>
  <si>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</si>
  <si>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</si>
  <si>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</si>
  <si>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</si>
  <si>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</si>
  <si>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</si>
  <si>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</si>
  <si>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</si>
  <si>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</si>
  <si>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</si>
  <si>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</si>
  <si>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</si>
  <si>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</si>
  <si>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</si>
  <si>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</si>
  <si>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</si>
  <si>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</si>
  <si>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</si>
  <si>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</si>
  <si>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</si>
  <si>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</si>
  <si>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</si>
  <si>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</si>
  <si>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</si>
  <si>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</si>
  <si>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</si>
  <si>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</si>
  <si>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</si>
  <si>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</si>
  <si>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</si>
  <si>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</si>
  <si>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</si>
  <si>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</si>
  <si>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</si>
  <si>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</si>
  <si>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</si>
  <si>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</si>
  <si>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</si>
  <si>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</si>
  <si>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</si>
  <si>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</si>
  <si>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</si>
  <si>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</si>
  <si>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</si>
  <si>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</si>
  <si>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</si>
  <si>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</si>
  <si>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</si>
  <si>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</si>
  <si>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</si>
  <si>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</si>
  <si>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</si>
  <si>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</si>
  <si>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</si>
  <si>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</si>
  <si>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</si>
  <si>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</si>
  <si>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</si>
  <si>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</si>
  <si>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</si>
  <si>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</si>
  <si>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</si>
  <si>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</si>
  <si>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</si>
  <si>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</si>
  <si>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</si>
  <si>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</si>
  <si>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</si>
  <si>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</si>
  <si>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</si>
  <si>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</si>
  <si>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</si>
  <si>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</si>
  <si>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</si>
  <si>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</si>
  <si>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</si>
  <si>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</si>
  <si>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</si>
  <si>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</si>
  <si>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</si>
  <si>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</si>
  <si>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</si>
  <si>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</si>
  <si>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</si>
  <si>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</si>
  <si>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</si>
  <si>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</si>
  <si>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</si>
  <si>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</si>
  <si>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</si>
  <si>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</si>
  <si>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</si>
  <si>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</si>
  <si>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</si>
  <si>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</si>
  <si>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</si>
  <si>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</si>
  <si>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</si>
  <si>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</si>
  <si>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</si>
  <si>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</si>
  <si>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</si>
  <si>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</si>
  <si>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</si>
  <si>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</si>
  <si>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</si>
  <si>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</si>
  <si>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</si>
  <si>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</si>
  <si>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</si>
  <si>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</si>
  <si>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</si>
  <si>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</si>
  <si>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</si>
  <si>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</si>
  <si>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</si>
  <si>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</si>
  <si>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</si>
  <si>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</si>
  <si>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</si>
  <si>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</si>
  <si>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</si>
  <si>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</si>
  <si>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</si>
  <si>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</si>
  <si>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</si>
  <si>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</si>
  <si>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</si>
  <si>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</si>
  <si>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</si>
  <si>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</si>
  <si>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</si>
  <si>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</si>
  <si>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</si>
  <si>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</si>
  <si>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</si>
  <si>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</si>
  <si>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</si>
  <si>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</si>
  <si>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</si>
  <si>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</si>
  <si>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</si>
  <si>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</si>
  <si>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</si>
  <si>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</si>
  <si>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</si>
  <si>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</si>
  <si>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</si>
  <si>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</si>
  <si>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</si>
  <si>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</si>
  <si>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</si>
  <si>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</si>
  <si>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</si>
  <si>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</si>
  <si>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</si>
  <si>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</si>
  <si>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</si>
  <si>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</si>
  <si>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</si>
  <si>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</si>
  <si>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</si>
  <si>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</si>
  <si>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</si>
  <si>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</si>
  <si>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</si>
  <si>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</si>
  <si>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</si>
  <si>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</si>
  <si>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</si>
  <si>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</si>
  <si>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</si>
  <si>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</si>
  <si>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</si>
  <si>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</si>
  <si>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</si>
  <si>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</si>
  <si>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</si>
  <si>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</si>
  <si>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</si>
  <si>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</si>
  <si>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</si>
  <si>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</si>
  <si>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</si>
  <si>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</si>
  <si>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</si>
  <si>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</si>
  <si>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</si>
  <si>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</si>
  <si>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</si>
  <si>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</si>
  <si>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</si>
  <si>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</si>
  <si>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</si>
  <si>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</si>
  <si>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</si>
  <si>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</si>
  <si>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</si>
  <si>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</si>
  <si>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</si>
  <si>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</si>
  <si>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</si>
  <si>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</si>
  <si>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</si>
  <si>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</si>
  <si>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</si>
  <si>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</si>
  <si>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</si>
  <si>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</si>
  <si>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</si>
  <si>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</si>
  <si>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</si>
  <si>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</si>
  <si>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</si>
  <si>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</si>
  <si>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</si>
  <si>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</si>
  <si>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</si>
  <si>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</si>
  <si>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</si>
  <si>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</si>
  <si>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</si>
  <si>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</si>
  <si>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</si>
  <si>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</si>
  <si>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</si>
  <si>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</si>
  <si>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</si>
  <si>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</si>
  <si>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</si>
  <si>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</si>
  <si>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</si>
  <si>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</si>
  <si>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</si>
  <si>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</si>
  <si>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</si>
  <si>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</si>
  <si>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</si>
  <si>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</si>
  <si>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</si>
  <si>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</si>
  <si>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</si>
  <si>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</si>
  <si>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</si>
  <si>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</si>
  <si>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</si>
  <si>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</si>
  <si>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</si>
  <si>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</si>
  <si>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</si>
  <si>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</si>
  <si>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</si>
  <si>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</si>
  <si>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</si>
  <si>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</si>
  <si>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</si>
  <si>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</si>
  <si>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</si>
  <si>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</si>
  <si>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</si>
  <si>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</si>
  <si>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</si>
  <si>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</si>
  <si>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</si>
  <si>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</si>
  <si>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</si>
  <si>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</si>
  <si>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</si>
  <si>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</si>
  <si>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</si>
  <si>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</si>
  <si>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</si>
  <si>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</si>
  <si>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</si>
  <si>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</si>
  <si>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</si>
  <si>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</si>
  <si>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</si>
  <si>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</si>
  <si>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</si>
  <si>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</si>
  <si>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</si>
  <si>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</si>
  <si>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</si>
  <si>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</si>
  <si>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</si>
  <si>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</si>
  <si>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</si>
  <si>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</si>
  <si>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</si>
  <si>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</si>
  <si>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</si>
  <si>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</si>
  <si>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</si>
  <si>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</si>
  <si>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</si>
  <si>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</si>
  <si>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</si>
  <si>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</si>
  <si>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</si>
  <si>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</si>
  <si>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</si>
  <si>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</si>
  <si>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</si>
  <si>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</si>
  <si>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</si>
  <si>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</si>
  <si>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</si>
  <si>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</si>
  <si>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</si>
  <si>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</si>
  <si>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</si>
  <si>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</si>
  <si>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</si>
  <si>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</si>
  <si>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</si>
  <si>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</si>
  <si>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</si>
  <si>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</si>
  <si>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</si>
  <si>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</si>
  <si>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</si>
  <si>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</si>
  <si>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</si>
  <si>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</si>
  <si>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</si>
  <si>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</si>
  <si>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</si>
  <si>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</si>
  <si>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</si>
  <si>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</si>
  <si>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</si>
  <si>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</si>
  <si>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</si>
  <si>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</si>
  <si>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</si>
  <si>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</si>
  <si>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</si>
  <si>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</si>
  <si>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</si>
  <si>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</si>
  <si>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</si>
  <si>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</si>
  <si>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</si>
  <si>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</si>
  <si>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</si>
  <si>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</si>
  <si>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</si>
  <si>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</si>
  <si>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</si>
  <si>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</si>
  <si>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</si>
  <si>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</si>
  <si>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</si>
  <si>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</si>
  <si>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</si>
  <si>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</si>
  <si>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</si>
  <si>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</si>
  <si>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</si>
  <si>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</si>
  <si>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</si>
  <si>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</si>
  <si>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</si>
  <si>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</si>
  <si>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</si>
  <si>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</si>
  <si>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</si>
  <si>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</si>
  <si>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</si>
  <si>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</si>
  <si>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</si>
  <si>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</si>
  <si>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</si>
  <si>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</si>
  <si>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</si>
  <si>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</si>
  <si>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</si>
  <si>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</si>
  <si>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</si>
  <si>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</si>
  <si>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</si>
  <si>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</si>
  <si>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</si>
  <si>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</si>
  <si>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</si>
  <si>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</si>
  <si>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</si>
  <si>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</si>
  <si>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</si>
  <si>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</si>
  <si>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</si>
  <si>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</si>
  <si>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</si>
  <si>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</si>
  <si>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</si>
  <si>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</si>
  <si>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</si>
  <si>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</si>
  <si>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</si>
  <si>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</si>
  <si>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</si>
  <si>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</si>
  <si>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</si>
  <si>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</si>
  <si>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</si>
  <si>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</si>
  <si>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</si>
  <si>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</si>
  <si>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</si>
  <si>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</si>
  <si>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</si>
  <si>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</si>
  <si>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</si>
  <si>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</si>
  <si>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</si>
  <si>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</si>
  <si>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</si>
  <si>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</si>
  <si>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</si>
  <si>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</si>
  <si>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</si>
  <si>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</si>
  <si>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</si>
  <si>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</si>
  <si>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</si>
  <si>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</si>
  <si>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</si>
  <si>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</si>
  <si>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</si>
  <si>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</si>
  <si>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</si>
  <si>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</si>
  <si>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</si>
  <si>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</si>
  <si>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</si>
  <si>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</si>
  <si>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</si>
  <si>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</si>
  <si>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</si>
  <si>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</si>
  <si>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</si>
  <si>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</si>
  <si>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</si>
  <si>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</si>
  <si>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</si>
  <si>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</si>
  <si>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</si>
  <si>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</si>
  <si>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</si>
  <si>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</si>
  <si>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</si>
  <si>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</si>
  <si>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</si>
  <si>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</si>
  <si>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</si>
  <si>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</si>
  <si>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</si>
  <si>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</si>
  <si>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</si>
  <si>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</si>
  <si>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</si>
  <si>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</si>
  <si>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</si>
  <si>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</si>
  <si>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</si>
  <si>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</si>
  <si>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</si>
  <si>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</si>
  <si>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</si>
  <si>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</si>
  <si>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</si>
  <si>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</si>
  <si>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</si>
  <si>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</si>
  <si>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</si>
  <si>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</si>
  <si>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</si>
  <si>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</si>
  <si>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</si>
  <si>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</si>
  <si>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</si>
  <si>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</si>
  <si>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</si>
  <si>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</si>
  <si>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</si>
  <si>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</si>
  <si>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</si>
  <si>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</si>
  <si>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</si>
  <si>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</si>
  <si>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</si>
  <si>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</si>
  <si>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</si>
  <si>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</si>
  <si>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</si>
  <si>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</si>
  <si>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</si>
  <si>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</si>
  <si>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</si>
  <si>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</si>
  <si>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</si>
  <si>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</si>
  <si>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</si>
  <si>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</si>
  <si>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</si>
  <si>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</si>
  <si>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</si>
  <si>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</si>
  <si>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</si>
  <si>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</si>
  <si>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</si>
  <si>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</si>
  <si>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</si>
  <si>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</si>
  <si>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</si>
  <si>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</si>
  <si>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</si>
  <si>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</si>
  <si>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</si>
  <si>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</si>
  <si>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</si>
  <si>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</si>
  <si>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</si>
  <si>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</si>
  <si>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</si>
  <si>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</si>
  <si>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</si>
  <si>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</si>
  <si>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</si>
  <si>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</si>
  <si>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</si>
  <si>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</si>
  <si>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</si>
  <si>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</si>
  <si>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</si>
  <si>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</si>
  <si>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</si>
  <si>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</si>
  <si>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</si>
  <si>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</si>
  <si>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</si>
  <si>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</si>
  <si>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</si>
  <si>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</si>
  <si>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</si>
  <si>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</si>
  <si>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</si>
  <si>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</si>
  <si>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</si>
  <si>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</si>
  <si>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</si>
  <si>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</si>
  <si>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</si>
  <si>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</si>
  <si>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</si>
  <si>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</si>
  <si>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</si>
  <si>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</si>
  <si>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</si>
  <si>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</si>
  <si>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</si>
  <si>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</si>
  <si>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</si>
  <si>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</si>
  <si>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</si>
  <si>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</si>
  <si>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</si>
  <si>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</si>
  <si>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</si>
  <si>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</si>
  <si>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</si>
  <si>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</si>
  <si>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</si>
  <si>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</si>
  <si>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</si>
  <si>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</si>
  <si>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</si>
  <si>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</si>
  <si>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</si>
  <si>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</si>
  <si>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</si>
  <si>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</si>
  <si>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</si>
  <si>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</si>
  <si>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</si>
  <si>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</si>
  <si>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</si>
  <si>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</si>
  <si>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</si>
  <si>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</si>
  <si>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</si>
  <si>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</si>
  <si>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</si>
  <si>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</si>
  <si>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</si>
  <si>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</si>
  <si>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</si>
  <si>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</si>
  <si>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</si>
  <si>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</si>
  <si>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</si>
  <si>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</si>
  <si>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</si>
  <si>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</si>
  <si>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</si>
  <si>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</si>
  <si>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</si>
  <si>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</si>
  <si>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</si>
  <si>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</si>
  <si>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</si>
  <si>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</si>
  <si>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</si>
  <si>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</si>
  <si>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</si>
  <si>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</si>
  <si>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</si>
  <si>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</si>
  <si>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</si>
  <si>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</si>
  <si>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</si>
  <si>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</si>
  <si>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</si>
  <si>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</si>
  <si>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</si>
  <si>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</si>
  <si>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</si>
  <si>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</si>
  <si>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</si>
  <si>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</si>
  <si>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</si>
  <si>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</si>
  <si>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</si>
  <si>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</si>
  <si>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</si>
  <si>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</si>
  <si>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</si>
  <si>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</si>
  <si>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</si>
  <si>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</si>
  <si>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</si>
  <si>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</si>
  <si>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</si>
  <si>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</si>
  <si>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</si>
  <si>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</si>
  <si>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</si>
  <si>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</si>
  <si>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</si>
  <si>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</si>
  <si>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</si>
  <si>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</si>
  <si>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</si>
  <si>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</si>
  <si>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</si>
  <si>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</si>
  <si>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</si>
  <si>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</si>
  <si>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</si>
  <si>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</si>
  <si>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</si>
  <si>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</si>
  <si>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</si>
  <si>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</si>
  <si>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</si>
  <si>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</si>
  <si>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</si>
  <si>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</si>
  <si>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</si>
  <si>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</si>
  <si>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</si>
  <si>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</si>
  <si>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</si>
  <si>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</si>
  <si>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</si>
  <si>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</si>
  <si>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</si>
  <si>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</si>
  <si>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</si>
  <si>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</si>
  <si>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</si>
  <si>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</si>
  <si>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</si>
  <si>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</si>
  <si>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</si>
  <si>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</si>
  <si>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</si>
  <si>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</si>
  <si>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</si>
  <si>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</si>
  <si>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</si>
  <si>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</si>
  <si>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</si>
  <si>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</si>
  <si>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</si>
  <si>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</si>
  <si>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</si>
  <si>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</si>
  <si>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</si>
  <si>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</si>
  <si>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</si>
  <si>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</si>
  <si>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</si>
  <si>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</si>
  <si>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</si>
  <si>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</si>
  <si>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</si>
  <si>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</si>
  <si>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</si>
  <si>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</si>
  <si>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</si>
  <si>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</si>
  <si>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</si>
  <si>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</si>
  <si>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</si>
  <si>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</si>
  <si>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</si>
  <si>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</si>
  <si>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</si>
  <si>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</si>
  <si>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</si>
  <si>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</si>
  <si>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</si>
  <si>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</si>
  <si>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</si>
  <si>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</si>
  <si>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</si>
  <si>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</si>
  <si>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</si>
  <si>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</si>
  <si>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</si>
  <si>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</si>
  <si>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</si>
  <si>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</si>
  <si>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</si>
  <si>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</si>
  <si>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</si>
  <si>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</si>
  <si>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</si>
  <si>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</si>
  <si>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</si>
  <si>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</si>
  <si>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</si>
  <si>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</si>
  <si>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</si>
  <si>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</si>
  <si>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</si>
  <si>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</si>
  <si>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</si>
  <si>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</si>
  <si>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</si>
  <si>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</si>
  <si>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</si>
  <si>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</si>
  <si>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</si>
  <si>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</si>
  <si>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</si>
  <si>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</si>
  <si>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</si>
  <si>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</si>
  <si>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</si>
  <si>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</si>
  <si>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</si>
  <si>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</si>
  <si>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</si>
  <si>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</si>
  <si>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</si>
  <si>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</si>
  <si>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</si>
  <si>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</si>
  <si>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</si>
  <si>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</si>
  <si>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</si>
  <si>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</si>
  <si>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</si>
  <si>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</si>
  <si>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</si>
  <si>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</si>
  <si>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</si>
  <si>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</si>
  <si>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</si>
  <si>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</si>
  <si>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</si>
  <si>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</si>
  <si>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</si>
  <si>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</si>
  <si>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</si>
  <si>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</si>
  <si>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</si>
  <si>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</si>
  <si>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</si>
  <si>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</si>
  <si>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</si>
  <si>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</si>
  <si>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</si>
  <si>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</si>
  <si>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</si>
  <si>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</si>
  <si>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</si>
  <si>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</si>
  <si>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</si>
  <si>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</si>
  <si>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</si>
  <si>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</si>
  <si>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</si>
  <si>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</si>
  <si>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</si>
  <si>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</si>
  <si>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</si>
  <si>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</si>
  <si>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</si>
  <si>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</si>
  <si>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</si>
  <si>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</si>
  <si>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</si>
  <si>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</si>
  <si>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</si>
  <si>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</si>
  <si>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</si>
  <si>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</si>
  <si>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</si>
  <si>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</si>
  <si>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</si>
  <si>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</si>
  <si>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</si>
  <si>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</si>
  <si>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</si>
  <si>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</si>
  <si>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</si>
  <si>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</si>
  <si>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</si>
  <si>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</si>
  <si>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</si>
  <si>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</si>
  <si>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</si>
  <si>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</si>
  <si>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</si>
  <si>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</si>
  <si>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</si>
  <si>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</si>
  <si>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</si>
  <si>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</si>
  <si>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</si>
  <si>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</si>
  <si>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</si>
  <si>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</si>
  <si>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</si>
  <si>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</si>
  <si>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</si>
  <si>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</si>
  <si>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</si>
  <si>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</si>
  <si>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</si>
  <si>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</si>
  <si>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</si>
  <si>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</si>
  <si>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</si>
  <si>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</si>
  <si>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</si>
  <si>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</si>
  <si>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</si>
  <si>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</si>
  <si>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</si>
  <si>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</si>
  <si>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</si>
  <si>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</si>
  <si>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</si>
  <si>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</si>
  <si>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</si>
  <si>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</si>
  <si>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</si>
  <si>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</si>
  <si>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</si>
  <si>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</si>
  <si>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</si>
  <si>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</si>
  <si>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</si>
  <si>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</si>
  <si>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</si>
  <si>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</si>
  <si>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</si>
  <si>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</si>
  <si>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</si>
  <si>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</si>
  <si>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</si>
  <si>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</si>
  <si>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</si>
  <si>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</si>
  <si>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</si>
  <si>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</si>
  <si>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</si>
  <si>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</si>
  <si>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</si>
  <si>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</si>
  <si>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</si>
  <si>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</si>
  <si>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</si>
  <si>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</si>
  <si>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</si>
  <si>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</si>
  <si>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</si>
  <si>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</si>
  <si>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</si>
  <si>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</si>
  <si>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</si>
  <si>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</si>
  <si>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</si>
  <si>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</si>
  <si>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</si>
  <si>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</si>
  <si>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</si>
  <si>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</si>
  <si>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</si>
  <si>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</si>
  <si>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</si>
  <si>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</si>
  <si>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</si>
  <si>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</si>
  <si>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</si>
  <si>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</si>
  <si>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</si>
  <si>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</si>
  <si>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</si>
  <si>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</si>
  <si>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</si>
  <si>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</si>
  <si>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</si>
  <si>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</si>
  <si>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</si>
  <si>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</si>
  <si>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</si>
  <si>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</si>
  <si>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</si>
  <si>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</si>
  <si>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</si>
  <si>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</si>
  <si>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</si>
  <si>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</si>
  <si>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</si>
  <si>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</si>
  <si>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</si>
  <si>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</si>
  <si>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</si>
  <si>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</si>
  <si>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</si>
  <si>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</si>
  <si>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</si>
  <si>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</si>
  <si>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</si>
  <si>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</si>
  <si>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</si>
  <si>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</si>
  <si>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</si>
  <si>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</si>
  <si>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</si>
  <si>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</si>
  <si>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</si>
  <si>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</si>
  <si>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</si>
  <si>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</si>
  <si>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</si>
  <si>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</si>
  <si>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</si>
  <si>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</si>
  <si>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</si>
  <si>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</si>
  <si>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</si>
  <si>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</si>
  <si>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</si>
  <si>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</si>
  <si>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</si>
  <si>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</si>
  <si>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</si>
  <si>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</si>
  <si>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</si>
  <si>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</si>
  <si>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</si>
  <si>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</si>
  <si>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</si>
  <si>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</si>
  <si>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</si>
  <si>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</si>
  <si>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</si>
  <si>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</si>
  <si>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</si>
  <si>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</si>
  <si>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</si>
  <si>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</si>
  <si>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</si>
  <si>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</si>
  <si>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</si>
  <si>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</si>
  <si>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</si>
  <si>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</si>
  <si>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</si>
  <si>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</si>
  <si>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</si>
  <si>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</si>
  <si>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</si>
  <si>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</si>
  <si>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</si>
  <si>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</si>
  <si>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</si>
  <si>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</si>
  <si>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</si>
  <si>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</si>
  <si>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</si>
  <si>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</si>
  <si>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</si>
  <si>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</si>
  <si>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</si>
  <si>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</si>
  <si>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</si>
  <si>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</si>
  <si>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</si>
  <si>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</si>
  <si>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</si>
  <si>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</si>
  <si>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</si>
  <si>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</si>
  <si>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</si>
  <si>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</si>
  <si>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</si>
  <si>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</si>
  <si>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</si>
  <si>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</si>
  <si>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</si>
  <si>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</si>
  <si>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</si>
  <si>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</si>
  <si>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</si>
  <si>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</si>
  <si>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</si>
  <si>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</si>
  <si>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</si>
  <si>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</si>
  <si>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</si>
  <si>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</si>
  <si>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</si>
  <si>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</si>
  <si>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</si>
  <si>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</si>
  <si>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</si>
  <si>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</si>
  <si>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</si>
  <si>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</si>
  <si>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</si>
  <si>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</si>
  <si>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</si>
  <si>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</si>
  <si>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</si>
  <si>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</si>
  <si>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</si>
  <si>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</si>
  <si>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</si>
  <si>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</si>
  <si>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</si>
  <si>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</si>
  <si>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</si>
  <si>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</si>
  <si>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</si>
  <si>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</si>
  <si>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</si>
  <si>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</si>
  <si>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</si>
  <si>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</si>
  <si>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</si>
  <si>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</si>
  <si>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</si>
  <si>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</si>
  <si>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</si>
  <si>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</si>
  <si>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</si>
  <si>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</si>
  <si>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</si>
  <si>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</si>
  <si>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</si>
  <si>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</si>
  <si>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</si>
  <si>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</si>
  <si>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</si>
  <si>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</si>
  <si>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</si>
  <si>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</si>
  <si>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</si>
  <si>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</si>
  <si>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</si>
  <si>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</si>
  <si>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</si>
  <si>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</si>
  <si>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</si>
  <si>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</si>
  <si>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</si>
  <si>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</si>
  <si>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</si>
  <si>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</si>
  <si>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</si>
  <si>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</si>
  <si>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</si>
  <si>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</si>
  <si>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</si>
  <si>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</si>
  <si>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</si>
  <si>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</si>
  <si>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</si>
  <si>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</si>
  <si>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</si>
  <si>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</si>
  <si>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</si>
  <si>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</si>
  <si>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</si>
  <si>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</si>
  <si>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</si>
  <si>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</si>
  <si>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</si>
  <si>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</si>
  <si>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</si>
  <si>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</si>
  <si>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</si>
  <si>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</si>
  <si>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</si>
  <si>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</si>
  <si>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</si>
  <si>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</si>
  <si>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</si>
  <si>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</si>
  <si>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</si>
  <si>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</si>
  <si>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</si>
  <si>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</si>
  <si>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</si>
  <si>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</si>
  <si>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</si>
  <si>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</si>
  <si>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</si>
  <si>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</si>
  <si>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</si>
  <si>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</si>
  <si>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</si>
  <si>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</si>
  <si>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</si>
  <si>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</si>
  <si>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</si>
  <si>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</si>
  <si>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</si>
  <si>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</si>
  <si>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</si>
  <si>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</si>
  <si>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</si>
  <si>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</si>
  <si>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</si>
  <si>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</si>
  <si>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</si>
  <si>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</si>
  <si>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</si>
  <si>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</si>
  <si>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</si>
  <si>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</si>
  <si>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</si>
  <si>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</si>
  <si>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</si>
  <si>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</si>
  <si>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</si>
  <si>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</si>
  <si>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</si>
  <si>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</si>
  <si>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</si>
  <si>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</si>
  <si>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</si>
  <si>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</si>
  <si>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</si>
  <si>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</si>
  <si>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</si>
  <si>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</si>
  <si>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</si>
  <si>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</si>
  <si>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</si>
  <si>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</si>
  <si>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</si>
  <si>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</si>
  <si>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</si>
  <si>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</si>
  <si>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</si>
  <si>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</si>
  <si>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</si>
  <si>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</si>
  <si>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</si>
  <si>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</si>
  <si>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</si>
  <si>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</si>
  <si>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</si>
  <si>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</si>
  <si>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</si>
  <si>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</si>
  <si>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</si>
  <si>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</si>
  <si>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</si>
  <si>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</si>
  <si>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</si>
  <si>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</si>
  <si>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</si>
  <si>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</si>
  <si>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</si>
  <si>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</si>
  <si>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</si>
  <si>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</si>
  <si>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</si>
  <si>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</si>
  <si>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</si>
  <si>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</si>
  <si>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</si>
  <si>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</si>
  <si>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</si>
  <si>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</si>
  <si>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</si>
  <si>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</si>
  <si>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</si>
  <si>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</si>
  <si>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</si>
  <si>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</si>
  <si>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</si>
  <si>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</si>
  <si>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</si>
  <si>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</si>
  <si>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</si>
  <si>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</si>
  <si>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</si>
  <si>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</si>
  <si>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</si>
  <si>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</si>
  <si>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</si>
  <si>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</si>
  <si>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</si>
  <si>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</si>
  <si>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</si>
  <si>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</si>
  <si>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</si>
  <si>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</si>
  <si>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</si>
  <si>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</si>
  <si>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</si>
  <si>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</si>
  <si>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</si>
  <si>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</si>
  <si>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</si>
  <si>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</si>
  <si>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</si>
  <si>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</si>
  <si>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</si>
  <si>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</si>
  <si>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</si>
  <si>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</si>
  <si>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</si>
  <si>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</si>
  <si>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</si>
  <si>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</si>
  <si>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</si>
  <si>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</si>
  <si>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</si>
  <si>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</si>
  <si>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</si>
  <si>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</si>
  <si>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</si>
  <si>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</si>
  <si>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</si>
  <si>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</si>
  <si>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</si>
  <si>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</si>
  <si>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</si>
  <si>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</si>
  <si>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</si>
  <si>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</si>
  <si>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</si>
  <si>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</si>
  <si>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</si>
  <si>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</si>
  <si>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</si>
  <si>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</si>
  <si>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</si>
  <si>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</si>
  <si>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</si>
  <si>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</si>
  <si>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</si>
  <si>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</si>
  <si>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</si>
  <si>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</si>
  <si>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</si>
  <si>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</si>
  <si>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</si>
  <si>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</si>
  <si>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</si>
  <si>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</si>
  <si>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</si>
  <si>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</si>
  <si>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</si>
  <si>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</si>
  <si>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</si>
  <si>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</si>
  <si>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</si>
  <si>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</si>
  <si>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</si>
  <si>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</si>
  <si>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</si>
  <si>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</si>
  <si>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</si>
  <si>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</si>
  <si>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</si>
  <si>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</si>
  <si>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</si>
  <si>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</si>
  <si>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</si>
  <si>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</si>
  <si>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</si>
  <si>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</si>
  <si>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</si>
  <si>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</si>
  <si>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</si>
  <si>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</si>
  <si>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</si>
  <si>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</si>
  <si>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</si>
  <si>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</si>
  <si>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</si>
  <si>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</si>
  <si>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</si>
  <si>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</si>
  <si>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</si>
  <si>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</si>
  <si>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</si>
  <si>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</si>
  <si>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</si>
  <si>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</si>
  <si>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</si>
  <si>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</si>
  <si>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</si>
  <si>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</si>
  <si>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</si>
  <si>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</si>
  <si>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</si>
  <si>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</si>
  <si>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</si>
  <si>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</si>
  <si>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</si>
  <si>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</si>
  <si>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</si>
  <si>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</si>
  <si>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</si>
  <si>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</si>
  <si>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</si>
  <si>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</si>
  <si>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</si>
  <si>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</si>
  <si>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</si>
  <si>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</si>
  <si>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</si>
  <si>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</si>
  <si>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</si>
  <si>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</si>
  <si>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</si>
  <si>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</si>
  <si>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</si>
  <si>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</si>
  <si>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</si>
  <si>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</si>
  <si>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</si>
  <si>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</si>
  <si>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</si>
  <si>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</si>
  <si>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</si>
  <si>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</si>
  <si>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</si>
  <si>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</si>
  <si>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</si>
  <si>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</si>
  <si>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</si>
  <si>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</si>
  <si>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</si>
  <si>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</si>
  <si>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</si>
  <si>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</si>
  <si>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</si>
  <si>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</si>
  <si>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</si>
  <si>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</si>
  <si>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</si>
  <si>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</si>
  <si>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</si>
  <si>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</si>
  <si>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</si>
  <si>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</si>
  <si>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</si>
  <si>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</si>
  <si>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</si>
  <si>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</si>
  <si>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</si>
  <si>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</si>
  <si>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</si>
  <si>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</si>
  <si>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</si>
  <si>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</si>
  <si>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</si>
  <si>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</si>
  <si>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</si>
  <si>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</si>
  <si>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</si>
  <si>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</si>
  <si>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</si>
  <si>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</si>
  <si>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</si>
  <si>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</si>
  <si>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</si>
  <si>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</si>
  <si>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</si>
  <si>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</si>
  <si>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</si>
  <si>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</si>
  <si>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</si>
  <si>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</si>
  <si>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</si>
  <si>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</si>
  <si>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</si>
  <si>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</si>
  <si>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</si>
  <si>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</si>
  <si>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</si>
  <si>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</si>
  <si>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</si>
  <si>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</si>
  <si>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</si>
  <si>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</si>
  <si>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</si>
  <si>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</si>
  <si>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</si>
  <si>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</si>
  <si>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</si>
  <si>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</si>
  <si>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</si>
  <si>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</si>
  <si>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</si>
  <si>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</si>
  <si>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</si>
  <si>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</si>
  <si>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</si>
  <si>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</si>
  <si>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</si>
  <si>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</si>
  <si>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</si>
  <si>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</si>
  <si>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</si>
  <si>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</si>
  <si>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</si>
  <si>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</si>
  <si>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</si>
  <si>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</si>
  <si>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</si>
  <si>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</si>
  <si>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</si>
  <si>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</si>
  <si>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</si>
  <si>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</si>
  <si>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</si>
  <si>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</si>
  <si>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</si>
  <si>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</si>
  <si>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</si>
  <si>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</si>
  <si>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</si>
  <si>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</si>
  <si>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</si>
  <si>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</si>
  <si>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</si>
  <si>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</si>
  <si>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</si>
  <si>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</si>
  <si>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</si>
  <si>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</si>
  <si>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</si>
  <si>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</si>
  <si>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</si>
  <si>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</si>
  <si>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</si>
  <si>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</si>
  <si>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</si>
  <si>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</si>
  <si>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</si>
  <si>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</si>
  <si>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</si>
  <si>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</si>
  <si>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</si>
  <si>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</si>
  <si>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</si>
  <si>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</si>
  <si>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</si>
  <si>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</si>
  <si>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</si>
  <si>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</si>
  <si>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</si>
  <si>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</si>
  <si>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</si>
  <si>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</si>
  <si>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</si>
  <si>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</si>
  <si>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</si>
  <si>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</si>
  <si>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</si>
  <si>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</si>
  <si>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</si>
  <si>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</si>
  <si>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</si>
  <si>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</si>
  <si>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</si>
  <si>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</si>
  <si>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</si>
  <si>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</si>
  <si>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</si>
  <si>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</si>
  <si>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</si>
  <si>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</si>
  <si>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</si>
  <si>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</si>
  <si>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</si>
  <si>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</si>
  <si>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</si>
  <si>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</si>
  <si>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</si>
  <si>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</si>
  <si>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</si>
  <si>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</si>
  <si>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</si>
  <si>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</si>
  <si>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</si>
  <si>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</si>
  <si>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</si>
  <si>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</si>
  <si>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</si>
  <si>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</si>
  <si>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</si>
  <si>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</si>
  <si>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</si>
  <si>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</si>
  <si>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</si>
  <si>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</si>
  <si>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</si>
  <si>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</si>
  <si>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</si>
  <si>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</si>
  <si>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</si>
  <si>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</si>
  <si>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</si>
  <si>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</si>
  <si>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</si>
  <si>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</si>
  <si>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</si>
  <si>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</si>
  <si>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</si>
  <si>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</si>
  <si>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</si>
  <si>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</si>
  <si>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</si>
  <si>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</si>
  <si>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</si>
  <si>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</si>
  <si>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</si>
  <si>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</si>
  <si>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</si>
  <si>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</si>
  <si>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</si>
  <si>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</si>
  <si>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</si>
  <si>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</si>
  <si>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</si>
  <si>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</si>
  <si>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</si>
  <si>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</si>
  <si>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</si>
  <si>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</si>
  <si>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</si>
  <si>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</si>
  <si>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</si>
  <si>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</si>
  <si>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</si>
  <si>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</si>
  <si>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</si>
  <si>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</si>
  <si>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</si>
  <si>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</si>
  <si>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</si>
  <si>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</si>
  <si>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</si>
  <si>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</si>
  <si>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</si>
  <si>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</si>
  <si>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</si>
  <si>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</si>
  <si>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</si>
  <si>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</si>
  <si>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</si>
  <si>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</si>
  <si>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</si>
  <si>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</si>
  <si>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</si>
  <si>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</si>
  <si>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</si>
  <si>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</si>
  <si>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</si>
  <si>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</si>
  <si>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</si>
  <si>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</si>
  <si>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</si>
  <si>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</si>
  <si>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</si>
  <si>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</si>
  <si>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</si>
  <si>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</si>
  <si>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</si>
  <si>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</si>
  <si>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</si>
  <si>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</si>
  <si>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</si>
  <si>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</si>
  <si>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</si>
  <si>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</si>
  <si>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</si>
  <si>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</si>
  <si>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</si>
  <si>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</si>
  <si>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</si>
  <si>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</si>
  <si>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</si>
  <si>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</si>
  <si>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</si>
  <si>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</si>
  <si>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</si>
  <si>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</si>
  <si>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</si>
  <si>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</si>
  <si>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</si>
  <si>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</si>
  <si>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</si>
  <si>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</si>
  <si>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</si>
  <si>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</si>
  <si>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</si>
  <si>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</si>
  <si>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</si>
  <si>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</si>
  <si>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</si>
  <si>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</si>
  <si>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</si>
  <si>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</si>
  <si>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</si>
  <si>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</si>
  <si>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</si>
  <si>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</si>
  <si>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</si>
  <si>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</si>
  <si>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</si>
  <si>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</si>
  <si>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</si>
  <si>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</si>
  <si>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</si>
  <si>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</si>
  <si>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</si>
  <si>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</si>
  <si>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</si>
  <si>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</si>
  <si>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</si>
  <si>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</si>
  <si>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</si>
  <si>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</si>
  <si>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</si>
  <si>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</si>
  <si>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</si>
  <si>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</si>
  <si>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</si>
  <si>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</si>
  <si>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</si>
  <si>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</si>
  <si>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</si>
  <si>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</si>
  <si>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</si>
  <si>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</si>
  <si>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</si>
  <si>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</si>
  <si>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</si>
  <si>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</si>
  <si>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</si>
  <si>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</si>
  <si>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</si>
  <si>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</si>
  <si>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</si>
  <si>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</si>
  <si>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</si>
  <si>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</si>
  <si>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</si>
  <si>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</si>
  <si>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</si>
  <si>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</si>
  <si>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</si>
  <si>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</si>
  <si>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</si>
  <si>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</si>
  <si>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</si>
  <si>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</si>
  <si>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</si>
  <si>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</si>
  <si>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</si>
  <si>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</si>
  <si>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</si>
  <si>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</si>
  <si>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</si>
  <si>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</si>
  <si>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</si>
  <si>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</si>
  <si>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</si>
  <si>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</si>
  <si>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</si>
  <si>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</si>
  <si>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</si>
  <si>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</si>
  <si>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</si>
  <si>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</si>
  <si>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</si>
  <si>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</si>
  <si>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</si>
  <si>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</si>
  <si>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</si>
  <si>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</si>
  <si>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</si>
  <si>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</si>
  <si>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</si>
  <si>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</si>
  <si>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</si>
  <si>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</si>
  <si>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</si>
  <si>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</si>
  <si>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</si>
  <si>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</si>
  <si>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</si>
  <si>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</si>
  <si>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</si>
  <si>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</si>
  <si>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</si>
  <si>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</si>
  <si>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</si>
  <si>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</si>
  <si>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</si>
  <si>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</si>
  <si>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</si>
  <si>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</si>
  <si>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</si>
  <si>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</si>
  <si>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</si>
  <si>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</si>
  <si>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</si>
  <si>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</si>
  <si>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</si>
  <si>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</si>
  <si>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</si>
  <si>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</si>
  <si>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</si>
  <si>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</si>
  <si>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</si>
  <si>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</si>
  <si>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</si>
  <si>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</si>
  <si>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</si>
  <si>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</si>
  <si>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</si>
  <si>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</si>
  <si>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</si>
  <si>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</si>
  <si>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</si>
  <si>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</si>
  <si>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</si>
  <si>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</si>
  <si>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</si>
  <si>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</si>
  <si>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</si>
  <si>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</si>
  <si>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</si>
  <si>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</si>
  <si>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</si>
  <si>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</si>
  <si>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</si>
  <si>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</si>
  <si>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</si>
  <si>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</si>
  <si>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</si>
  <si>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</si>
  <si>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</si>
  <si>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</si>
  <si>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</si>
  <si>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</si>
  <si>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</si>
  <si>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</si>
  <si>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</si>
  <si>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</si>
  <si>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</si>
  <si>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</si>
  <si>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</si>
  <si>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</si>
  <si>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</si>
  <si>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</si>
  <si>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</si>
  <si>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</si>
  <si>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</si>
  <si>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</si>
  <si>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</si>
  <si>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</si>
  <si>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</si>
  <si>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</si>
  <si>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</si>
  <si>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</si>
  <si>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</si>
  <si>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</si>
  <si>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</si>
  <si>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</si>
  <si>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</si>
  <si>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</si>
  <si>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</si>
  <si>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</si>
  <si>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</si>
  <si>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</si>
  <si>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</si>
  <si>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</si>
  <si>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</si>
  <si>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</si>
  <si>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</si>
  <si>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</si>
  <si>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</si>
  <si>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</si>
  <si>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</si>
  <si>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</si>
  <si>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</si>
  <si>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</si>
  <si>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</si>
  <si>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</si>
  <si>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</si>
  <si>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</si>
  <si>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</si>
  <si>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</si>
  <si>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</si>
  <si>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</si>
  <si>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</si>
  <si>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</si>
  <si>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</si>
  <si>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</si>
  <si>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</si>
  <si>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</si>
  <si>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</si>
  <si>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</si>
  <si>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</si>
  <si>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</si>
  <si>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</si>
  <si>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</si>
  <si>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</si>
  <si>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</si>
  <si>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</si>
  <si>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</si>
  <si>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</si>
  <si>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</si>
  <si>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</si>
  <si>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</si>
  <si>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</si>
  <si>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</si>
  <si>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</si>
  <si>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</si>
  <si>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</si>
  <si>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</si>
  <si>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</si>
  <si>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</si>
  <si>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</si>
  <si>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</si>
  <si>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</si>
  <si>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</si>
  <si>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</si>
  <si>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</si>
  <si>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</si>
  <si>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</si>
  <si>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</si>
  <si>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</si>
  <si>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</si>
  <si>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</si>
  <si>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</si>
  <si>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</si>
  <si>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</si>
  <si>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</si>
  <si>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</si>
  <si>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</si>
  <si>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</si>
  <si>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</si>
  <si>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</si>
  <si>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</si>
  <si>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</si>
  <si>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</si>
  <si>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</si>
  <si>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</si>
  <si>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</si>
  <si>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</si>
  <si>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</si>
  <si>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</si>
  <si>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</si>
  <si>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</si>
  <si>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</si>
  <si>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</si>
  <si>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</si>
  <si>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</si>
  <si>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</si>
  <si>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</si>
  <si>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</si>
  <si>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</si>
  <si>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</si>
  <si>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</si>
  <si>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</si>
  <si>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</si>
  <si>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</si>
  <si>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</si>
  <si>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</si>
  <si>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</si>
  <si>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</si>
  <si>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</si>
  <si>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</si>
  <si>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</si>
  <si>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</si>
  <si>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</si>
  <si>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</si>
  <si>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</si>
  <si>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</si>
  <si>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</si>
  <si>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</si>
  <si>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</si>
  <si>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</si>
  <si>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</si>
  <si>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</si>
  <si>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</si>
  <si>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</si>
  <si>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</si>
  <si>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</si>
  <si>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</si>
  <si>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</si>
  <si>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</si>
  <si>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</si>
  <si>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</si>
  <si>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</si>
  <si>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</si>
  <si>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</si>
  <si>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</si>
  <si>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</si>
  <si>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</si>
  <si>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</si>
  <si>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</si>
  <si>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</si>
  <si>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</si>
  <si>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</si>
  <si>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</si>
  <si>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</si>
  <si>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</si>
  <si>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</si>
  <si>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</si>
  <si>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</si>
  <si>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</si>
  <si>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</si>
  <si>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</si>
  <si>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</si>
  <si>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</si>
  <si>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</si>
  <si>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</si>
  <si>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</si>
  <si>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</si>
  <si>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</si>
  <si>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</si>
  <si>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</si>
  <si>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</si>
  <si>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</si>
  <si>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</si>
  <si>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</si>
  <si>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</si>
  <si>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</si>
  <si>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</si>
  <si>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</si>
  <si>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</si>
  <si>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</si>
  <si>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</si>
  <si>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</si>
  <si>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</si>
  <si>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</si>
  <si>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</si>
  <si>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</si>
  <si>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</si>
  <si>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</si>
  <si>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</si>
  <si>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</si>
  <si>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</si>
  <si>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</si>
  <si>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</si>
  <si>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</si>
  <si>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</si>
  <si>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</si>
  <si>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</si>
  <si>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</si>
  <si>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</si>
  <si>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</si>
  <si>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</si>
  <si>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</si>
  <si>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</si>
  <si>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</si>
  <si>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</si>
  <si>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</si>
  <si>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</si>
  <si>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</si>
  <si>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</si>
  <si>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</si>
  <si>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</si>
  <si>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</si>
  <si>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</si>
  <si>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</si>
  <si>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</si>
  <si>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</si>
  <si>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</si>
  <si>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</si>
  <si>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</si>
  <si>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</si>
  <si>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</si>
  <si>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</si>
  <si>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</si>
  <si>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</si>
  <si>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</si>
  <si>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</si>
  <si>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</si>
  <si>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</si>
  <si>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</si>
  <si>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</si>
  <si>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</si>
  <si>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</si>
  <si>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</si>
  <si>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</si>
  <si>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</si>
  <si>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</si>
  <si>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</si>
  <si>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</si>
  <si>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</si>
  <si>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</si>
  <si>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</si>
  <si>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</si>
  <si>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</si>
  <si>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</si>
  <si>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</si>
  <si>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</si>
  <si>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</si>
  <si>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</si>
  <si>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</si>
  <si>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</si>
  <si>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</si>
  <si>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</si>
  <si>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</si>
  <si>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</si>
  <si>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</si>
  <si>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</si>
  <si>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</si>
  <si>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</si>
  <si>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</si>
  <si>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</si>
  <si>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</si>
  <si>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</si>
  <si>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</si>
  <si>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</si>
  <si>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</si>
  <si>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</si>
  <si>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</si>
  <si>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</si>
  <si>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</si>
  <si>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</si>
  <si>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</si>
  <si>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</si>
  <si>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</si>
  <si>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</si>
  <si>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</si>
  <si>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</si>
  <si>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</si>
  <si>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</si>
  <si>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</si>
  <si>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</si>
  <si>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</si>
  <si>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</si>
  <si>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</si>
  <si>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</si>
  <si>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</si>
  <si>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</si>
  <si>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</si>
  <si>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</si>
  <si>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</si>
  <si>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</si>
  <si>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</si>
  <si>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</si>
  <si>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</si>
  <si>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</si>
  <si>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</si>
  <si>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</si>
  <si>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</si>
  <si>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</si>
  <si>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</si>
  <si>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</si>
  <si>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</si>
  <si>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</si>
  <si>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</si>
  <si>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</si>
  <si>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</si>
  <si>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</si>
  <si>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</si>
  <si>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</si>
  <si>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</si>
  <si>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</si>
  <si>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</si>
  <si>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</si>
  <si>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</si>
  <si>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</si>
  <si>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</si>
  <si>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</si>
  <si>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</si>
  <si>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</si>
  <si>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</si>
  <si>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</si>
  <si>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</si>
  <si>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</si>
  <si>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</si>
  <si>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</si>
  <si>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</si>
  <si>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</si>
  <si>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</si>
  <si>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</si>
  <si>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</si>
  <si>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</si>
  <si>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</si>
  <si>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</si>
  <si>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</si>
  <si>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</si>
  <si>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</si>
  <si>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</si>
  <si>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</si>
  <si>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</si>
  <si>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</si>
  <si>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</si>
  <si>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</si>
  <si>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</si>
  <si>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</si>
  <si>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</si>
  <si>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</si>
  <si>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</si>
  <si>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</si>
  <si>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</si>
  <si>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</si>
  <si>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</si>
  <si>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</si>
  <si>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</si>
  <si>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</si>
  <si>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</si>
  <si>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</si>
  <si>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</si>
  <si>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</si>
  <si>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</si>
  <si>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</si>
  <si>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</si>
  <si>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</si>
  <si>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</si>
  <si>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</si>
  <si>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</si>
  <si>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</si>
  <si>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</si>
  <si>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</si>
  <si>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</si>
  <si>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</si>
  <si>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</si>
  <si>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</si>
  <si>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</si>
  <si>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</si>
  <si>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</si>
  <si>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</si>
  <si>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</si>
  <si>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</si>
  <si>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</si>
  <si>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</si>
  <si>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</si>
  <si>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</si>
  <si>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</si>
  <si>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</si>
  <si>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</si>
  <si>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</si>
  <si>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</si>
  <si>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</si>
  <si>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</si>
  <si>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</si>
  <si>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</si>
  <si>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</si>
  <si>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</si>
  <si>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</si>
  <si>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</si>
  <si>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</si>
  <si>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</si>
  <si>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</si>
  <si>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</si>
  <si>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</si>
  <si>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</si>
  <si>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</si>
  <si>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</si>
  <si>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</si>
  <si>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</si>
  <si>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</si>
  <si>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</si>
  <si>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</si>
  <si>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</si>
  <si>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</si>
  <si>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</si>
  <si>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</si>
  <si>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</si>
  <si>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</si>
  <si>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</si>
  <si>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</si>
  <si>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</si>
  <si>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</si>
  <si>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</si>
  <si>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</si>
  <si>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</si>
  <si>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</si>
  <si>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</si>
  <si>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</si>
  <si>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</si>
  <si>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</si>
  <si>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</si>
  <si>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</si>
  <si>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</si>
  <si>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</si>
  <si>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</si>
  <si>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</si>
  <si>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</si>
  <si>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</si>
  <si>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</si>
  <si>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</si>
  <si>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</si>
  <si>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</si>
  <si>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</si>
  <si>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</si>
  <si>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</si>
  <si>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</si>
  <si>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</si>
  <si>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</si>
  <si>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</si>
  <si>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</si>
  <si>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</si>
  <si>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</si>
  <si>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</si>
  <si>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</si>
  <si>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</si>
  <si>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</si>
  <si>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</si>
  <si>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</si>
  <si>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</si>
  <si>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</si>
  <si>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</si>
  <si>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</si>
  <si>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</si>
  <si>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</si>
  <si>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</si>
  <si>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</si>
  <si>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</si>
  <si>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</si>
  <si>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</si>
  <si>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</si>
  <si>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</si>
  <si>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</si>
  <si>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</si>
  <si>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</si>
  <si>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</si>
  <si>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</si>
  <si>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</si>
  <si>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</si>
  <si>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</si>
  <si>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</si>
  <si>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</si>
  <si>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</si>
  <si>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</si>
  <si>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</si>
  <si>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</si>
  <si>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</si>
  <si>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</si>
  <si>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</si>
  <si>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</si>
  <si>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</si>
  <si>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</si>
  <si>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</si>
  <si>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</si>
  <si>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</si>
  <si>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</si>
  <si>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</si>
  <si>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</si>
  <si>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</si>
  <si>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</si>
  <si>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</si>
  <si>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</si>
  <si>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</si>
  <si>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</si>
  <si>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</si>
  <si>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</si>
  <si>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</si>
  <si>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</si>
  <si>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</si>
  <si>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</si>
  <si>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</si>
  <si>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</si>
  <si>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</si>
  <si>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</si>
  <si>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</si>
  <si>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</si>
  <si>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</si>
  <si>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</si>
  <si>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</si>
  <si>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</si>
  <si>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</si>
  <si>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</si>
  <si>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</si>
  <si>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</si>
  <si>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</si>
  <si>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</si>
  <si>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</si>
  <si>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</si>
  <si>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</si>
  <si>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</si>
  <si>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</si>
  <si>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</si>
  <si>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</si>
  <si>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</si>
  <si>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</si>
  <si>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</si>
  <si>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</si>
  <si>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</si>
  <si>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</si>
  <si>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</si>
  <si>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</si>
  <si>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</si>
  <si>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</si>
  <si>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</si>
  <si>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</si>
  <si>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</si>
  <si>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</si>
  <si>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</si>
  <si>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</si>
  <si>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</si>
  <si>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</si>
  <si>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</si>
  <si>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</si>
  <si>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</si>
  <si>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</si>
  <si>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</si>
  <si>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</si>
  <si>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</si>
  <si>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</si>
  <si>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</si>
  <si>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</si>
  <si>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</si>
  <si>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</si>
  <si>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</si>
  <si>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</si>
  <si>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</si>
  <si>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</si>
  <si>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</si>
  <si>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</si>
  <si>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</si>
  <si>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</si>
  <si>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</si>
  <si>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</si>
  <si>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</si>
  <si>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</si>
  <si>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</si>
  <si>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</si>
  <si>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</si>
  <si>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</si>
  <si>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</si>
  <si>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</si>
  <si>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</si>
  <si>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</si>
  <si>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</si>
  <si>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</si>
  <si>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</si>
  <si>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</si>
  <si>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</si>
  <si>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</si>
  <si>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</si>
  <si>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</si>
  <si>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</si>
  <si>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</si>
  <si>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</si>
  <si>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</si>
  <si>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</si>
  <si>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</si>
  <si>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</si>
  <si>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</si>
  <si>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</si>
  <si>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</si>
  <si>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</si>
  <si>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</si>
  <si>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</si>
  <si>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</si>
  <si>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</si>
  <si>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</si>
  <si>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</si>
  <si>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</si>
  <si>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</si>
  <si>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</si>
  <si>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</si>
  <si>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</si>
  <si>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</si>
  <si>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</si>
  <si>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</si>
  <si>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</si>
  <si>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</si>
  <si>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</si>
  <si>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</si>
  <si>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</si>
  <si>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</si>
  <si>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</si>
  <si>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</si>
  <si>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</si>
  <si>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</si>
  <si>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</si>
  <si>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</si>
  <si>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</si>
  <si>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</si>
  <si>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</si>
  <si>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</si>
  <si>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</si>
  <si>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</si>
  <si>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</si>
  <si>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</si>
  <si>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</si>
  <si>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</si>
  <si>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</si>
  <si>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</si>
  <si>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</si>
  <si>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</si>
  <si>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</si>
  <si>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</si>
  <si>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</si>
  <si>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</si>
  <si>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</si>
  <si>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</si>
  <si>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</si>
  <si>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</si>
  <si>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</si>
  <si>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</si>
  <si>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</si>
  <si>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</si>
  <si>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</si>
  <si>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</si>
  <si>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</si>
  <si>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</si>
  <si>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</si>
  <si>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</si>
  <si>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</si>
  <si>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</si>
  <si>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</si>
  <si>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</si>
  <si>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</si>
  <si>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</si>
  <si>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</si>
  <si>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</si>
  <si>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</si>
  <si>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</si>
  <si>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</si>
  <si>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</si>
  <si>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</si>
  <si>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</si>
  <si>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</si>
  <si>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</si>
  <si>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</si>
  <si>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</si>
  <si>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</si>
  <si>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</si>
  <si>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</si>
  <si>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</si>
  <si>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</si>
  <si>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</si>
  <si>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</si>
  <si>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</si>
  <si>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</si>
  <si>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</si>
  <si>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</si>
  <si>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</si>
  <si>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</si>
  <si>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</si>
  <si>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</si>
  <si>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</si>
  <si>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</si>
  <si>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</si>
  <si>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</si>
  <si>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</si>
  <si>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</si>
  <si>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</si>
  <si>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</si>
  <si>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</si>
  <si>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</si>
  <si>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</si>
  <si>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</si>
  <si>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</si>
  <si>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</si>
  <si>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</si>
  <si>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</si>
  <si>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</si>
  <si>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</si>
  <si>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</si>
  <si>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</si>
  <si>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</si>
  <si>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</si>
  <si>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</si>
  <si>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</si>
  <si>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</si>
  <si>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</si>
  <si>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</si>
  <si>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</si>
  <si>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</si>
  <si>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</si>
  <si>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</si>
  <si>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</si>
  <si>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</si>
  <si>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</si>
  <si>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</si>
  <si>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</si>
  <si>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</si>
  <si>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</si>
  <si>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</si>
  <si>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</si>
  <si>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</si>
  <si>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</si>
  <si>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</si>
  <si>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</si>
  <si>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</si>
  <si>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</si>
  <si>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</si>
  <si>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</si>
  <si>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</si>
  <si>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</si>
  <si>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</si>
  <si>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</si>
  <si>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</si>
  <si>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</si>
  <si>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</si>
  <si>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</si>
  <si>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</si>
  <si>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</si>
  <si>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</si>
  <si>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</si>
  <si>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</si>
  <si>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</si>
  <si>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</si>
  <si>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</si>
  <si>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</si>
  <si>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</si>
  <si>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</si>
  <si>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</si>
  <si>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</si>
  <si>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</si>
  <si>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</si>
  <si>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</si>
  <si>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</si>
  <si>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</si>
  <si>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</si>
  <si>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</si>
  <si>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</si>
  <si>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</si>
  <si>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</si>
  <si>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</si>
  <si>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</si>
  <si>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</si>
  <si>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</si>
  <si>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</si>
  <si>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</si>
  <si>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</si>
  <si>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</si>
  <si>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</si>
  <si>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</si>
  <si>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</si>
  <si>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</si>
  <si>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</si>
  <si>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</si>
  <si>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</si>
  <si>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</si>
  <si>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</si>
  <si>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</si>
  <si>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</si>
  <si>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</si>
  <si>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</si>
  <si>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</si>
  <si>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</si>
  <si>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</si>
  <si>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</si>
  <si>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</si>
  <si>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</si>
  <si>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</si>
  <si>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</si>
  <si>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</si>
  <si>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</si>
  <si>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</si>
  <si>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</si>
  <si>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</si>
  <si>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</si>
  <si>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</si>
  <si>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</si>
  <si>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</si>
  <si>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</si>
  <si>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</si>
  <si>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</si>
  <si>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</si>
  <si>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</si>
  <si>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</si>
  <si>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</si>
  <si>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</si>
  <si>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</si>
  <si>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</si>
  <si>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</si>
  <si>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</si>
  <si>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</si>
  <si>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</si>
  <si>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</si>
  <si>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</si>
  <si>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</si>
  <si>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</si>
  <si>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</si>
  <si>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</si>
  <si>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</si>
  <si>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</si>
  <si>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</si>
  <si>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</si>
  <si>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</si>
  <si>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</si>
  <si>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</si>
  <si>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</si>
  <si>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</si>
  <si>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</si>
  <si>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</si>
  <si>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</si>
  <si>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</si>
  <si>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</si>
  <si>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</si>
  <si>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</si>
  <si>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</si>
  <si>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</si>
  <si>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</si>
  <si>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</si>
  <si>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</si>
  <si>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</si>
  <si>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</si>
  <si>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</si>
  <si>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</si>
  <si>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</si>
  <si>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</si>
  <si>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</si>
  <si>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</si>
  <si>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</si>
  <si>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</si>
  <si>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</si>
  <si>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</si>
  <si>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</si>
  <si>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</si>
  <si>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</si>
  <si>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</si>
  <si>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</si>
  <si>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</si>
  <si>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</si>
  <si>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</si>
  <si>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</si>
  <si>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</si>
  <si>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</si>
  <si>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</si>
  <si>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</si>
  <si>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</si>
  <si>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</si>
  <si>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</si>
  <si>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</si>
  <si>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</si>
  <si>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</si>
  <si>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</si>
  <si>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</si>
  <si>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</si>
  <si>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</si>
  <si>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</si>
  <si>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</si>
  <si>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</si>
  <si>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</si>
  <si>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</si>
  <si>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</si>
  <si>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</si>
  <si>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</si>
  <si>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</si>
  <si>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</si>
  <si>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</si>
  <si>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</si>
  <si>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</si>
  <si>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</si>
  <si>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</si>
  <si>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</si>
  <si>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</si>
  <si>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</si>
  <si>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</si>
  <si>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</si>
  <si>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</si>
  <si>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</si>
  <si>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</si>
  <si>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</si>
  <si>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</si>
  <si>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</si>
  <si>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</si>
  <si>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</si>
  <si>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</si>
  <si>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</si>
  <si>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</si>
  <si>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</si>
  <si>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</si>
  <si>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</si>
  <si>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</si>
  <si>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</si>
  <si>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</si>
  <si>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</si>
  <si>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</si>
  <si>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</si>
  <si>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</si>
  <si>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</si>
  <si>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</si>
  <si>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</si>
  <si>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</si>
  <si>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</si>
  <si>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</si>
  <si>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</si>
  <si>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</si>
  <si>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</si>
  <si>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</si>
  <si>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</si>
  <si>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</si>
  <si>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</si>
  <si>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</si>
  <si>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</si>
  <si>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</si>
  <si>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</si>
  <si>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</si>
  <si>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</si>
  <si>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</si>
  <si>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</si>
  <si>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</si>
  <si>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</si>
  <si>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</si>
  <si>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</si>
  <si>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</si>
  <si>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</si>
  <si>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</si>
  <si>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</si>
  <si>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</si>
  <si>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</si>
  <si>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</si>
  <si>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</si>
  <si>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</si>
  <si>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</si>
  <si>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</si>
  <si>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</si>
  <si>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</si>
  <si>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</si>
  <si>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</si>
  <si>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</si>
  <si>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</si>
  <si>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</si>
  <si>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</si>
  <si>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</si>
  <si>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</si>
  <si>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</si>
  <si>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</si>
  <si>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</si>
  <si>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</si>
  <si>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</si>
  <si>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</si>
  <si>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</si>
  <si>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</si>
  <si>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</si>
  <si>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</si>
  <si>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</si>
  <si>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</si>
  <si>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</si>
  <si>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</si>
  <si>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</si>
  <si>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</si>
  <si>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</si>
  <si>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</si>
  <si>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</si>
  <si>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</si>
  <si>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</si>
  <si>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</si>
  <si>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</si>
  <si>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</si>
  <si>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</si>
  <si>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</si>
  <si>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</si>
  <si>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</si>
  <si>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</si>
  <si>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</si>
  <si>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</si>
  <si>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</si>
  <si>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</si>
  <si>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</si>
  <si>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</si>
  <si>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</si>
  <si>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</si>
  <si>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</si>
  <si>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</si>
  <si>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</si>
  <si>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</si>
  <si>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</si>
  <si>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</si>
  <si>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</si>
  <si>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</si>
  <si>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</si>
  <si>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</si>
  <si>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</si>
  <si>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</si>
  <si>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</si>
  <si>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</si>
  <si>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</si>
  <si>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</si>
  <si>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</si>
  <si>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</si>
  <si>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</si>
  <si>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</si>
  <si>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</si>
  <si>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</si>
  <si>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</si>
  <si>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</si>
  <si>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</si>
  <si>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</si>
  <si>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</si>
  <si>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</si>
  <si>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</si>
  <si>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</si>
  <si>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</si>
  <si>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</si>
  <si>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</si>
  <si>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</si>
  <si>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</si>
  <si>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</si>
  <si>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</si>
  <si>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</si>
  <si>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</si>
  <si>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</si>
  <si>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</si>
  <si>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</si>
  <si>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</si>
  <si>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</si>
  <si>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</si>
  <si>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</si>
  <si>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</si>
  <si>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</si>
  <si>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</si>
  <si>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</si>
  <si>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</si>
  <si>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</si>
  <si>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</si>
  <si>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</si>
  <si>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</si>
  <si>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</si>
  <si>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</si>
  <si>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</si>
  <si>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</si>
  <si>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</si>
  <si>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</si>
  <si>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</si>
  <si>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</si>
  <si>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</si>
  <si>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</si>
  <si>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</si>
  <si>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</si>
  <si>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</si>
  <si>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</si>
  <si>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</si>
  <si>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</si>
  <si>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</si>
  <si>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</si>
  <si>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</si>
  <si>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</si>
  <si>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</si>
  <si>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</si>
  <si>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</si>
  <si>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</si>
  <si>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</si>
  <si>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</si>
  <si>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</si>
  <si>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</si>
  <si>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</si>
  <si>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</si>
  <si>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</si>
  <si>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</si>
  <si>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</si>
  <si>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</si>
  <si>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</si>
  <si>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</si>
  <si>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</si>
  <si>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</si>
  <si>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</si>
  <si>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</si>
  <si>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</si>
  <si>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</si>
  <si>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</si>
  <si>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</si>
  <si>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</si>
  <si>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</si>
  <si>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</si>
  <si>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</si>
  <si>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</si>
  <si>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</si>
  <si>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</si>
  <si>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</si>
  <si>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</si>
  <si>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</si>
  <si>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</si>
  <si>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</si>
  <si>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</si>
  <si>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</si>
  <si>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</si>
  <si>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</si>
  <si>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</si>
  <si>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</si>
  <si>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</si>
  <si>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</si>
  <si>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</si>
  <si>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</si>
  <si>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</si>
  <si>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</si>
  <si>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</si>
  <si>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</si>
  <si>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</si>
  <si>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</si>
  <si>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</si>
  <si>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</si>
  <si>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</si>
  <si>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</si>
  <si>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</si>
  <si>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</si>
  <si>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</si>
  <si>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</si>
  <si>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</si>
  <si>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</si>
  <si>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</si>
  <si>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</si>
  <si>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</si>
  <si>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</si>
  <si>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</si>
  <si>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</si>
  <si>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</si>
  <si>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</si>
  <si>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</si>
  <si>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</si>
  <si>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</si>
  <si>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</si>
  <si>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</si>
  <si>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</si>
  <si>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</si>
  <si>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</si>
  <si>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</si>
  <si>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</si>
  <si>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</si>
  <si>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</si>
  <si>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</si>
  <si>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</si>
  <si>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</si>
  <si>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</si>
  <si>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</si>
  <si>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</si>
  <si>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</si>
  <si>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</si>
  <si>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</si>
  <si>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</si>
  <si>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</si>
  <si>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</si>
  <si>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</si>
  <si>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</si>
  <si>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</si>
  <si>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</si>
  <si>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</si>
  <si>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</si>
  <si>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</si>
  <si>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</si>
  <si>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</si>
  <si>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</si>
  <si>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</si>
  <si>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</si>
  <si>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</si>
  <si>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</si>
  <si>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</si>
  <si>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</si>
  <si>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</si>
  <si>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</si>
  <si>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</si>
  <si>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</si>
  <si>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</si>
  <si>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</si>
  <si>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</si>
  <si>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</si>
  <si>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</si>
  <si>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</si>
  <si>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</si>
  <si>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</si>
  <si>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</si>
  <si>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</si>
  <si>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</si>
  <si>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</si>
  <si>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</si>
  <si>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</si>
  <si>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</si>
  <si>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</si>
  <si>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</si>
  <si>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</si>
  <si>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</si>
  <si>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</si>
  <si>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</si>
  <si>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</si>
  <si>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</si>
  <si>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</si>
  <si>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</si>
  <si>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</si>
  <si>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</si>
  <si>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</si>
  <si>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</si>
  <si>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</si>
  <si>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</si>
  <si>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</si>
  <si>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</si>
  <si>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</si>
  <si>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</si>
  <si>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</si>
  <si>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</si>
  <si>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</si>
  <si>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</si>
  <si>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</si>
  <si>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</si>
  <si>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</si>
  <si>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</si>
  <si>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</si>
  <si>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</si>
  <si>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</si>
  <si>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</si>
  <si>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</si>
  <si>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</si>
  <si>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</si>
  <si>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</si>
  <si>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</si>
  <si>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</si>
  <si>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</si>
  <si>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</si>
  <si>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</si>
  <si>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</si>
  <si>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</si>
  <si>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</si>
  <si>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</si>
  <si>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</si>
  <si>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</si>
  <si>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</si>
  <si>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</si>
  <si>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</si>
  <si>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</si>
  <si>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</si>
  <si>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</si>
  <si>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</si>
  <si>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</si>
  <si>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</si>
  <si>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</si>
  <si>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</si>
  <si>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</si>
  <si>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</si>
  <si>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</si>
  <si>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</si>
  <si>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</si>
  <si>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</si>
  <si>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</si>
  <si>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</si>
  <si>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</si>
  <si>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</si>
  <si>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</si>
  <si>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</si>
  <si>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</si>
  <si>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</si>
  <si>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</si>
  <si>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</si>
  <si>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</si>
  <si>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</si>
  <si>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</si>
  <si>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</si>
  <si>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</si>
  <si>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</si>
  <si>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</si>
  <si>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</si>
  <si>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</si>
  <si>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</si>
  <si>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</si>
  <si>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</si>
  <si>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</si>
  <si>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</si>
  <si>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</si>
  <si>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</si>
  <si>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</si>
  <si>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</si>
  <si>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</si>
  <si>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</si>
  <si>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</si>
  <si>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</si>
  <si>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</si>
  <si>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</si>
  <si>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</si>
  <si>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</si>
  <si>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</si>
  <si>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</si>
  <si>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</si>
  <si>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</si>
  <si>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</si>
  <si>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</si>
  <si>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</si>
  <si>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</si>
  <si>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</si>
  <si>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</si>
  <si>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</si>
  <si>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</si>
  <si>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</si>
  <si>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</si>
  <si>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</si>
  <si>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</si>
  <si>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</si>
  <si>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</si>
  <si>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</si>
  <si>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</si>
  <si>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</si>
  <si>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</si>
  <si>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</si>
  <si>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</si>
  <si>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</si>
  <si>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</si>
  <si>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</si>
  <si>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</si>
  <si>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</si>
  <si>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</si>
  <si>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</si>
  <si>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</si>
  <si>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</si>
  <si>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</si>
  <si>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</si>
  <si>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</si>
  <si>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</si>
  <si>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</si>
  <si>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</si>
  <si>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</si>
  <si>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</si>
  <si>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</si>
  <si>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</si>
  <si>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</si>
  <si>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</si>
  <si>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</si>
  <si>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</si>
  <si>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</si>
  <si>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</si>
  <si>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</si>
  <si>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</si>
  <si>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</si>
  <si>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</si>
  <si>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</si>
  <si>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</si>
  <si>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</si>
  <si>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</si>
  <si>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</si>
  <si>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</si>
  <si>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</si>
  <si>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</si>
  <si>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</si>
  <si>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</si>
  <si>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</si>
  <si>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</si>
  <si>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</si>
  <si>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</si>
  <si>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</si>
  <si>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</si>
  <si>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</si>
  <si>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</si>
  <si>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</si>
  <si>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</si>
  <si>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</si>
  <si>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</si>
  <si>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</si>
  <si>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</si>
  <si>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</si>
  <si>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</si>
  <si>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</si>
  <si>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</si>
  <si>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</si>
  <si>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</si>
  <si>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</si>
  <si>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</si>
  <si>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</si>
  <si>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</si>
  <si>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</si>
  <si>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</si>
  <si>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</si>
  <si>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</si>
  <si>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</si>
  <si>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</si>
  <si>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</si>
  <si>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</si>
  <si>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</si>
  <si>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</si>
  <si>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</si>
  <si>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</si>
  <si>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</si>
  <si>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</si>
  <si>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</si>
  <si>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</si>
  <si>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</si>
  <si>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</si>
  <si>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</si>
  <si>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</si>
  <si>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</si>
  <si>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</si>
  <si>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</si>
  <si>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</si>
  <si>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</si>
  <si>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</si>
  <si>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</si>
  <si>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</si>
  <si>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</si>
  <si>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</si>
  <si>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</si>
  <si>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</si>
  <si>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</si>
  <si>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</si>
  <si>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</si>
  <si>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</si>
  <si>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</si>
  <si>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</si>
  <si>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</si>
  <si>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</si>
  <si>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</si>
  <si>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</si>
  <si>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</si>
  <si>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</si>
  <si>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</si>
  <si>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</si>
  <si>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</si>
  <si>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</si>
  <si>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</si>
  <si>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</si>
  <si>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</si>
  <si>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</si>
  <si>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</si>
  <si>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</si>
  <si>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</si>
  <si>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</si>
  <si>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</si>
  <si>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</si>
  <si>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</si>
  <si>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</si>
  <si>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</si>
  <si>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</si>
  <si>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</si>
  <si>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</si>
  <si>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</si>
  <si>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</si>
  <si>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</si>
  <si>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</si>
  <si>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</si>
  <si>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</si>
  <si>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</si>
  <si>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</si>
  <si>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</si>
  <si>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</si>
  <si>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</si>
  <si>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</si>
  <si>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</si>
  <si>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</si>
  <si>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</si>
  <si>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</si>
  <si>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</si>
  <si>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</si>
  <si>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</si>
  <si>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</si>
  <si>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</si>
  <si>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</si>
  <si>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</si>
  <si>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</si>
  <si>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</si>
  <si>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</si>
  <si>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</si>
  <si>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</si>
  <si>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</si>
  <si>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</si>
  <si>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</si>
  <si>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</si>
  <si>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</si>
  <si>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</si>
  <si>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</si>
  <si>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</si>
  <si>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</si>
  <si>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</si>
  <si>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</si>
  <si>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</si>
  <si>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</si>
  <si>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</si>
  <si>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</si>
  <si>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</si>
  <si>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</si>
  <si>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</si>
  <si>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</si>
  <si>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</si>
  <si>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</si>
  <si>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</si>
  <si>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</si>
  <si>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</si>
  <si>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</si>
  <si>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</si>
  <si>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</si>
  <si>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</si>
  <si>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</si>
  <si>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</si>
  <si>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</si>
  <si>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</si>
  <si>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</si>
  <si>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</si>
  <si>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</si>
  <si>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</si>
  <si>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</si>
  <si>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</si>
  <si>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</si>
  <si>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</si>
  <si>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</si>
  <si>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</si>
  <si>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</si>
  <si>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</si>
  <si>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</si>
  <si>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</si>
  <si>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</si>
  <si>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</si>
  <si>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</si>
  <si>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</si>
  <si>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</si>
  <si>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</si>
  <si>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</si>
  <si>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</si>
  <si>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</si>
  <si>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</si>
  <si>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</si>
  <si>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</si>
  <si>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</si>
  <si>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</si>
  <si>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</si>
  <si>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</si>
  <si>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</si>
  <si>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</si>
  <si>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</si>
  <si>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</si>
  <si>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</si>
  <si>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</si>
  <si>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</si>
  <si>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</si>
  <si>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</si>
  <si>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</si>
  <si>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</si>
  <si>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</si>
  <si>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</si>
  <si>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</si>
  <si>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</si>
  <si>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</si>
  <si>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</si>
  <si>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</si>
  <si>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</si>
  <si>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</si>
  <si>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</si>
  <si>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</si>
  <si>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</si>
  <si>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</si>
  <si>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</si>
  <si>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</si>
  <si>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</si>
  <si>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</si>
  <si>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</si>
  <si>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</si>
  <si>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</si>
  <si>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</si>
  <si>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</si>
  <si>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</si>
  <si>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</si>
  <si>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</si>
  <si>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</si>
  <si>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</si>
  <si>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</si>
  <si>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</si>
  <si>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</si>
  <si>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</si>
  <si>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</si>
  <si>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</si>
  <si>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</si>
  <si>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</si>
  <si>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</si>
  <si>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</si>
  <si>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</si>
  <si>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</si>
  <si>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</si>
  <si>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</si>
  <si>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</si>
  <si>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</si>
  <si>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</si>
  <si>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</si>
  <si>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</si>
  <si>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</si>
  <si>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</si>
  <si>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</si>
  <si>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</si>
  <si>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</si>
  <si>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</si>
  <si>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</si>
  <si>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</si>
  <si>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</si>
  <si>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</si>
  <si>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</si>
  <si>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</si>
  <si>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</si>
  <si>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</si>
  <si>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</si>
  <si>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</si>
  <si>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</si>
  <si>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</si>
  <si>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</si>
  <si>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</si>
  <si>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</si>
  <si>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</si>
  <si>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</si>
  <si>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</si>
  <si>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</si>
  <si>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</si>
  <si>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</si>
  <si>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</si>
  <si>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</si>
  <si>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</si>
  <si>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</si>
  <si>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</si>
  <si>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</si>
  <si>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</si>
  <si>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</si>
  <si>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</si>
  <si>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</si>
  <si>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</si>
  <si>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</si>
  <si>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</si>
  <si>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</si>
  <si>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</si>
  <si>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</si>
  <si>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</si>
  <si>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</si>
  <si>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</si>
  <si>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</si>
  <si>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</si>
  <si>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</si>
  <si>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</si>
  <si>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</si>
  <si>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</si>
  <si>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</si>
  <si>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</si>
  <si>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</si>
  <si>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</si>
  <si>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</si>
  <si>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</si>
  <si>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</si>
  <si>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</si>
  <si>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</si>
  <si>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</si>
  <si>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</si>
  <si>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</si>
  <si>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</si>
  <si>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</si>
  <si>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</si>
  <si>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</si>
  <si>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</si>
  <si>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</si>
  <si>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</si>
  <si>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</si>
  <si>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</si>
  <si>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</si>
  <si>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</si>
  <si>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</si>
  <si>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</si>
  <si>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</si>
  <si>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</si>
  <si>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</si>
  <si>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</si>
  <si>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</si>
  <si>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</si>
  <si>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</si>
  <si>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</si>
  <si>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</si>
  <si>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</si>
  <si>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</si>
  <si>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</si>
  <si>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</si>
  <si>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</si>
  <si>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</si>
  <si>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</si>
  <si>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</si>
  <si>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</si>
  <si>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</si>
  <si>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</si>
  <si>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</si>
  <si>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</si>
  <si>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</si>
  <si>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</si>
  <si>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</si>
  <si>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</si>
  <si>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</si>
  <si>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</si>
  <si>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</si>
  <si>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</si>
  <si>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</si>
  <si>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</si>
  <si>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</si>
  <si>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</si>
  <si>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</si>
  <si>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</si>
  <si>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</si>
  <si>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</si>
  <si>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</si>
  <si>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</si>
  <si>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</si>
  <si>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</si>
  <si>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</si>
  <si>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</si>
  <si>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</si>
  <si>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</si>
  <si>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</si>
  <si>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</si>
  <si>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</si>
  <si>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</si>
  <si>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</si>
  <si>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</si>
  <si>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</si>
  <si>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</si>
  <si>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</si>
  <si>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</si>
  <si>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</si>
  <si>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</si>
  <si>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</si>
  <si>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</si>
  <si>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</si>
  <si>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</si>
  <si>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</si>
  <si>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</si>
  <si>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</si>
  <si>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</si>
  <si>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</si>
  <si>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</si>
  <si>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</si>
  <si>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</si>
  <si>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</si>
  <si>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</si>
  <si>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</si>
  <si>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</si>
  <si>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</si>
  <si>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</si>
  <si>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</si>
  <si>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</si>
  <si>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</si>
  <si>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</si>
  <si>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</si>
  <si>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</si>
  <si>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</si>
  <si>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</si>
  <si>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</si>
  <si>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</si>
  <si>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</si>
  <si>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</si>
  <si>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</si>
  <si>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</si>
  <si>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</si>
  <si>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</si>
  <si>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</si>
  <si>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</si>
  <si>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</si>
  <si>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</si>
  <si>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</si>
  <si>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</si>
  <si>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</si>
  <si>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</si>
  <si>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</si>
  <si>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</si>
  <si>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</si>
  <si>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</si>
  <si>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</si>
  <si>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</si>
  <si>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</si>
  <si>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</si>
  <si>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</si>
  <si>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</si>
  <si>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</si>
  <si>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</si>
  <si>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</si>
  <si>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</si>
  <si>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</si>
  <si>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</si>
  <si>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</si>
  <si>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</si>
  <si>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</si>
  <si>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</si>
  <si>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</si>
  <si>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</si>
  <si>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</si>
  <si>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</si>
  <si>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</si>
  <si>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</si>
  <si>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</si>
  <si>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</si>
  <si>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</si>
  <si>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</si>
  <si>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</si>
  <si>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</si>
  <si>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</si>
  <si>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</si>
  <si>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</si>
  <si>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</si>
  <si>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</si>
  <si>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</si>
  <si>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</si>
  <si>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</si>
  <si>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</si>
  <si>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</si>
  <si>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</si>
  <si>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</si>
  <si>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</si>
  <si>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</si>
  <si>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</si>
  <si>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</si>
  <si>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</si>
  <si>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</si>
  <si>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</si>
  <si>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</si>
  <si>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</si>
  <si>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</si>
  <si>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</si>
  <si>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</si>
  <si>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</si>
  <si>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</si>
  <si>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</si>
  <si>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</si>
  <si>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</si>
  <si>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</si>
  <si>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</si>
  <si>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</si>
  <si>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</si>
  <si>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</si>
  <si>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</si>
  <si>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</si>
  <si>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</si>
  <si>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</si>
  <si>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</si>
  <si>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</si>
  <si>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</si>
  <si>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</si>
  <si>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</si>
  <si>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</si>
  <si>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</si>
  <si>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</si>
  <si>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</si>
  <si>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</si>
  <si>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</si>
  <si>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</si>
  <si>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</si>
  <si>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</si>
  <si>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</si>
  <si>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</si>
  <si>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</si>
  <si>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</si>
  <si>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</si>
  <si>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</si>
  <si>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</si>
  <si>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</si>
  <si>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</si>
  <si>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</si>
  <si>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</si>
  <si>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</si>
  <si>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</si>
  <si>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</si>
  <si>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</si>
  <si>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</si>
  <si>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</si>
  <si>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</si>
  <si>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</si>
  <si>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</si>
  <si>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</si>
  <si>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</si>
  <si>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</si>
  <si>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</si>
  <si>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</si>
  <si>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</si>
  <si>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</si>
  <si>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</si>
  <si>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</si>
  <si>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</si>
  <si>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</si>
  <si>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</si>
  <si>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</si>
  <si>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</si>
  <si>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</si>
  <si>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</si>
  <si>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</si>
  <si>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</si>
  <si>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</si>
  <si>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</si>
  <si>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</si>
  <si>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</si>
  <si>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</si>
  <si>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</si>
  <si>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</si>
  <si>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</si>
  <si>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</si>
  <si>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</si>
  <si>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</si>
  <si>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</si>
  <si>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</si>
  <si>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</si>
  <si>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</si>
  <si>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</si>
  <si>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</si>
  <si>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</si>
  <si>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</si>
  <si>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</si>
  <si>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</si>
  <si>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</si>
  <si>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</si>
  <si>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</si>
  <si>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</si>
  <si>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</si>
  <si>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</si>
  <si>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</si>
  <si>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</si>
  <si>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</si>
  <si>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</si>
  <si>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</si>
  <si>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</si>
  <si>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</si>
  <si>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</si>
  <si>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</si>
  <si>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</si>
  <si>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</si>
  <si>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</si>
  <si>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</si>
  <si>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</si>
  <si>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</si>
  <si>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</si>
  <si>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</si>
  <si>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</si>
  <si>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</si>
  <si>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</si>
  <si>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</si>
  <si>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</si>
  <si>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</si>
  <si>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</si>
  <si>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</si>
  <si>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</si>
  <si>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</si>
  <si>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</si>
  <si>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</si>
  <si>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</si>
  <si>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</si>
  <si>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</si>
  <si>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</si>
  <si>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</si>
  <si>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</si>
  <si>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</si>
  <si>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</si>
  <si>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</si>
  <si>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</si>
  <si>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</si>
  <si>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</si>
  <si>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</si>
  <si>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</si>
  <si>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</si>
  <si>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</si>
  <si>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</si>
  <si>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</si>
  <si>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</si>
  <si>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</si>
  <si>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</si>
  <si>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</si>
  <si>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</si>
  <si>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</si>
  <si>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</si>
  <si>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</si>
  <si>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</si>
  <si>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</si>
  <si>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</si>
  <si>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</si>
  <si>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</si>
  <si>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</si>
  <si>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</si>
  <si>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</si>
  <si>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</si>
  <si>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</si>
  <si>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</si>
  <si>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</si>
  <si>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</si>
  <si>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</si>
  <si>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</si>
  <si>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</si>
  <si>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</si>
  <si>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</si>
  <si>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</si>
  <si>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</si>
  <si>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</si>
  <si>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</si>
  <si>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</si>
  <si>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</si>
  <si>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</si>
  <si>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</si>
  <si>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</si>
  <si>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</si>
  <si>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</si>
  <si>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</si>
  <si>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</si>
  <si>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</si>
  <si>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</si>
  <si>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</si>
  <si>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</si>
  <si>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</si>
  <si>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</si>
  <si>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</si>
  <si>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</si>
  <si>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</si>
  <si>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</si>
  <si>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</si>
  <si>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</si>
  <si>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</si>
  <si>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</si>
  <si>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</si>
  <si>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</si>
  <si>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</si>
  <si>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</si>
  <si>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</si>
  <si>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</si>
  <si>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</si>
  <si>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</si>
  <si>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</si>
  <si>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</si>
  <si>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</si>
  <si>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</si>
  <si>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</si>
  <si>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</si>
  <si>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</si>
  <si>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</si>
  <si>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</si>
  <si>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</si>
  <si>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</si>
  <si>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</si>
  <si>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</si>
  <si>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</si>
  <si>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</si>
  <si>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</si>
  <si>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</si>
  <si>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</si>
  <si>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</si>
  <si>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</si>
  <si>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</si>
  <si>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</si>
  <si>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</si>
  <si>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</si>
  <si>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</si>
  <si>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</si>
  <si>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</si>
  <si>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</si>
  <si>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</si>
  <si>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</si>
  <si>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</si>
  <si>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</si>
  <si>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</si>
  <si>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</si>
  <si>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</si>
  <si>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</si>
  <si>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</si>
  <si>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</si>
  <si>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</si>
  <si>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</si>
  <si>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</si>
  <si>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</si>
  <si>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</si>
  <si>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</si>
  <si>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</si>
  <si>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</si>
  <si>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</si>
  <si>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</si>
  <si>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</si>
  <si>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</si>
  <si>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</si>
  <si>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</si>
  <si>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</si>
  <si>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</si>
  <si>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</si>
  <si>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</si>
  <si>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</si>
  <si>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</si>
  <si>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</si>
  <si>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</si>
  <si>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</si>
  <si>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</si>
  <si>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</si>
  <si>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</si>
  <si>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</si>
  <si>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</si>
  <si>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</si>
  <si>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</si>
  <si>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</si>
  <si>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</si>
  <si>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</si>
  <si>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</si>
  <si>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</si>
  <si>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</si>
  <si>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</si>
  <si>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</si>
  <si>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</si>
  <si>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</si>
  <si>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</si>
  <si>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</si>
  <si>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</si>
  <si>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</si>
  <si>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</si>
  <si>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</si>
  <si>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</si>
  <si>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</si>
  <si>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</si>
  <si>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</si>
  <si>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</si>
  <si>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</si>
  <si>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</si>
  <si>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</si>
  <si>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</si>
  <si>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</si>
  <si>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</si>
  <si>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</si>
  <si>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</si>
  <si>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</si>
  <si>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</si>
  <si>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</si>
  <si>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</si>
  <si>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</si>
  <si>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</si>
  <si>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</si>
  <si>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</si>
  <si>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</si>
  <si>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</si>
  <si>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</si>
  <si>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</si>
  <si>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</si>
  <si>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</si>
  <si>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</si>
  <si>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</si>
  <si>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</si>
  <si>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</si>
  <si>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</si>
  <si>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</si>
  <si>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</si>
  <si>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</si>
  <si>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</si>
  <si>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</si>
  <si>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</si>
  <si>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</si>
  <si>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</si>
  <si>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</si>
  <si>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</si>
  <si>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</si>
  <si>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</si>
  <si>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</si>
  <si>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</si>
  <si>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</si>
  <si>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</si>
  <si>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</si>
  <si>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</si>
  <si>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</si>
  <si>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</si>
  <si>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</si>
  <si>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</si>
  <si>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</si>
  <si>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</si>
  <si>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</si>
  <si>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</si>
  <si>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</si>
  <si>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</si>
  <si>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</si>
  <si>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</si>
  <si>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</si>
  <si>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</si>
  <si>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</si>
  <si>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</si>
  <si>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</si>
  <si>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</si>
  <si>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</si>
  <si>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</si>
  <si>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</si>
  <si>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</si>
  <si>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</si>
  <si>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</si>
  <si>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</si>
  <si>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</si>
  <si>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</si>
  <si>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</si>
  <si>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</si>
  <si>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</si>
  <si>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</si>
  <si>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</si>
  <si>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</si>
  <si>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</si>
  <si>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</si>
  <si>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</si>
  <si>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</si>
  <si>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</si>
  <si>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</si>
  <si>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</si>
  <si>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</si>
  <si>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</si>
  <si>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</si>
  <si>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</si>
  <si>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</si>
  <si>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</si>
  <si>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</si>
  <si>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</si>
  <si>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</si>
  <si>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</si>
  <si>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</si>
  <si>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</si>
  <si>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</si>
  <si>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</si>
  <si>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</si>
  <si>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</si>
  <si>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</si>
  <si>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</si>
  <si>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</si>
  <si>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</si>
  <si>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</si>
  <si>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</si>
  <si>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</si>
  <si>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</si>
  <si>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</si>
  <si>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</si>
  <si>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</si>
  <si>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</si>
  <si>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</si>
  <si>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</si>
  <si>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</si>
  <si>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</si>
  <si>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</si>
  <si>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</si>
  <si>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</si>
  <si>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</si>
  <si>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</si>
  <si>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</si>
  <si>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</si>
  <si>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</si>
  <si>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</si>
  <si>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</si>
  <si>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</si>
  <si>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</si>
  <si>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</si>
  <si>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</si>
  <si>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</si>
  <si>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</si>
  <si>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</si>
  <si>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</si>
  <si>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</si>
  <si>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</si>
  <si>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</si>
  <si>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</si>
  <si>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</si>
  <si>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</si>
  <si>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</si>
  <si>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</si>
  <si>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</si>
  <si>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</si>
  <si>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</si>
  <si>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</si>
  <si>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</si>
  <si>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</si>
  <si>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</si>
  <si>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</si>
  <si>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</si>
  <si>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</si>
  <si>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</si>
  <si>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</si>
  <si>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</si>
  <si>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</si>
  <si>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</si>
  <si>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</si>
  <si>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</si>
  <si>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</si>
  <si>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</si>
  <si>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</si>
  <si>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</si>
  <si>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</si>
  <si>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</si>
  <si>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</si>
  <si>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</si>
  <si>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</si>
  <si>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</si>
  <si>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</si>
  <si>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</si>
  <si>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</si>
  <si>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</si>
  <si>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</si>
  <si>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</si>
  <si>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</si>
  <si>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</si>
  <si>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</si>
  <si>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</si>
  <si>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</si>
  <si>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</si>
  <si>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</si>
  <si>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</si>
  <si>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</si>
  <si>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</si>
  <si>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</si>
  <si>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</si>
  <si>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</si>
  <si>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</si>
  <si>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</si>
  <si>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</si>
  <si>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</si>
  <si>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</si>
  <si>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</si>
  <si>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</si>
  <si>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</si>
  <si>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</si>
  <si>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</si>
  <si>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</si>
  <si>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</si>
  <si>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</si>
  <si>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</si>
  <si>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</si>
  <si>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</si>
  <si>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</si>
  <si>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</si>
  <si>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</si>
  <si>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</si>
  <si>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</si>
  <si>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</si>
  <si>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</si>
  <si>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</si>
  <si>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</si>
  <si>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</si>
  <si>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</si>
  <si>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</si>
  <si>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</si>
  <si>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</si>
  <si>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</si>
  <si>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</si>
  <si>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</si>
  <si>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</si>
  <si>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</si>
  <si>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</si>
  <si>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</si>
  <si>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</si>
  <si>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</si>
  <si>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</si>
  <si>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</si>
  <si>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</si>
  <si>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</si>
  <si>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</si>
  <si>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</si>
  <si>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</si>
  <si>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</si>
  <si>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</si>
  <si>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</si>
  <si>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</si>
  <si>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</si>
  <si>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</si>
  <si>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</si>
  <si>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</si>
  <si>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</si>
  <si>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</si>
  <si>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</si>
  <si>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</si>
  <si>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</si>
  <si>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</si>
  <si>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</si>
  <si>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</si>
  <si>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</si>
  <si>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</si>
  <si>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</si>
  <si>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</si>
  <si>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</si>
  <si>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</si>
  <si>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</si>
  <si>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</si>
  <si>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</si>
  <si>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</si>
  <si>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</si>
  <si>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</si>
  <si>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</si>
  <si>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</si>
  <si>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</si>
  <si>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</si>
  <si>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</si>
  <si>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</si>
  <si>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</si>
  <si>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</si>
  <si>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</si>
  <si>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</si>
  <si>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</si>
  <si>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</si>
  <si>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</si>
  <si>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</si>
  <si>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</si>
  <si>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</si>
  <si>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</si>
  <si>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</si>
  <si>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</si>
  <si>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</si>
  <si>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</si>
  <si>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</si>
  <si>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</si>
  <si>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</si>
  <si>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</si>
  <si>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</si>
  <si>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</si>
  <si>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</si>
  <si>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</si>
  <si>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</si>
  <si>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</si>
  <si>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</si>
  <si>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</si>
  <si>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</si>
  <si>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</si>
  <si>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</si>
  <si>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</si>
  <si>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</si>
  <si>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</si>
  <si>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</si>
  <si>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</si>
  <si>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</si>
  <si>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</si>
  <si>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</si>
  <si>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</si>
  <si>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</si>
  <si>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</si>
  <si>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</si>
  <si>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</si>
  <si>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</si>
  <si>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</si>
  <si>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</si>
  <si>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</si>
  <si>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</si>
  <si>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</si>
  <si>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</si>
  <si>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</si>
  <si>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</si>
  <si>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</si>
  <si>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</si>
  <si>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</si>
  <si>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</si>
  <si>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</si>
  <si>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</si>
  <si>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</si>
  <si>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</si>
  <si>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</si>
  <si>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</si>
  <si>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</si>
  <si>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</si>
  <si>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</si>
  <si>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</si>
  <si>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</si>
  <si>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</si>
  <si>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</si>
  <si>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</si>
  <si>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</si>
  <si>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</si>
  <si>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</si>
  <si>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</si>
  <si>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</si>
  <si>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</si>
  <si>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</si>
  <si>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</si>
  <si>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</si>
  <si>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</si>
  <si>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</si>
  <si>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</si>
  <si>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</si>
  <si>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</si>
  <si>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</si>
  <si>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</si>
  <si>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</si>
  <si>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</si>
  <si>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</si>
  <si>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</si>
  <si>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</si>
  <si>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</si>
  <si>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</si>
  <si>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</si>
  <si>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</si>
  <si>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</si>
  <si>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</si>
  <si>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</si>
  <si>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</si>
  <si>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</si>
  <si>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</si>
  <si>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</si>
  <si>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</si>
  <si>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</si>
  <si>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</si>
  <si>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</si>
  <si>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</si>
  <si>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</si>
  <si>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</si>
  <si>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</si>
  <si>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</si>
  <si>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</si>
  <si>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</si>
  <si>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</si>
  <si>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</si>
  <si>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</si>
  <si>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</si>
  <si>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</si>
  <si>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</si>
  <si>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</si>
  <si>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</si>
  <si>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</si>
  <si>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</si>
  <si>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</si>
  <si>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</si>
  <si>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</si>
  <si>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</si>
  <si>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</si>
  <si>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</si>
  <si>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</si>
  <si>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</si>
  <si>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</si>
  <si>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</si>
  <si>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</si>
  <si>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</si>
  <si>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</si>
  <si>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</si>
  <si>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</si>
  <si>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</si>
  <si>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</si>
  <si>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</si>
  <si>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</si>
  <si>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</si>
  <si>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</si>
  <si>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</si>
  <si>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</si>
  <si>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</si>
  <si>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</si>
  <si>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</si>
  <si>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</si>
  <si>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</si>
  <si>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</si>
  <si>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</si>
  <si>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</si>
  <si>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</si>
  <si>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</si>
  <si>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</si>
  <si>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</si>
  <si>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</si>
  <si>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</si>
  <si>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</si>
  <si>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</si>
  <si>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</si>
  <si>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</si>
  <si>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</si>
  <si>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</si>
  <si>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</si>
  <si>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</si>
  <si>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</si>
  <si>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</si>
  <si>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</si>
  <si>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</si>
  <si>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</si>
  <si>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</si>
  <si>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</si>
  <si>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</si>
  <si>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</si>
  <si>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</si>
  <si>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</si>
  <si>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</si>
  <si>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</si>
  <si>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</si>
  <si>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</si>
  <si>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</si>
  <si>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</si>
  <si>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</si>
  <si>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</si>
  <si>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</si>
  <si>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</si>
  <si>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</si>
  <si>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</si>
  <si>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</si>
  <si>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</si>
  <si>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</si>
  <si>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</si>
  <si>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</si>
  <si>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</si>
  <si>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</si>
  <si>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</si>
  <si>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</si>
  <si>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</si>
  <si>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</si>
  <si>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</si>
  <si>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</si>
  <si>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</si>
  <si>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</si>
  <si>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</si>
  <si>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</si>
  <si>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</si>
  <si>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</si>
  <si>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</si>
  <si>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</si>
  <si>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</si>
  <si>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</si>
  <si>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</si>
  <si>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</si>
  <si>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</si>
  <si>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</si>
  <si>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</si>
  <si>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</si>
  <si>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</si>
  <si>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</si>
  <si>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</si>
  <si>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</si>
  <si>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</si>
  <si>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</si>
  <si>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</si>
  <si>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</si>
  <si>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</si>
  <si>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</si>
  <si>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</si>
  <si>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</si>
  <si>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</si>
  <si>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</si>
  <si>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</si>
  <si>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</si>
  <si>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</si>
  <si>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</si>
  <si>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</si>
  <si>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</si>
  <si>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</si>
  <si>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</si>
  <si>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</si>
  <si>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</si>
  <si>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</si>
  <si>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</si>
  <si>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</si>
  <si>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</si>
  <si>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</si>
  <si>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</si>
  <si>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</si>
  <si>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</si>
  <si>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</si>
  <si>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</si>
  <si>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</si>
  <si>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</si>
  <si>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</si>
  <si>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</si>
  <si>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</si>
  <si>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</si>
  <si>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</si>
  <si>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</si>
  <si>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</si>
  <si>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</si>
  <si>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</si>
  <si>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</si>
  <si>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</si>
  <si>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</si>
  <si>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</si>
  <si>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</si>
  <si>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</si>
  <si>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</si>
  <si>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</si>
  <si>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</si>
  <si>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</si>
  <si>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</si>
  <si>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</si>
  <si>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</si>
  <si>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</si>
  <si>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</si>
  <si>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</si>
  <si>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</si>
  <si>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</si>
  <si>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</si>
  <si>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</si>
  <si>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</si>
  <si>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</si>
  <si>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</si>
  <si>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</si>
  <si>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</si>
  <si>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</si>
  <si>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</si>
  <si>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</si>
  <si>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</si>
  <si>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</si>
  <si>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</si>
  <si>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</si>
  <si>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</si>
  <si>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</si>
  <si>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</si>
  <si>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</si>
  <si>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</si>
  <si>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</si>
  <si>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</si>
  <si>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</si>
  <si>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</si>
  <si>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</si>
  <si>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</si>
  <si>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</si>
  <si>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</si>
  <si>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</si>
  <si>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</si>
  <si>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</si>
  <si>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</si>
  <si>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</si>
  <si>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</si>
  <si>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</si>
  <si>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</si>
  <si>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</si>
  <si>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</si>
  <si>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</si>
  <si>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</si>
  <si>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</si>
  <si>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</si>
  <si>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</si>
  <si>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</si>
  <si>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</si>
  <si>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</si>
  <si>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</si>
  <si>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</si>
  <si>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</si>
  <si>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</si>
  <si>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</si>
  <si>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</si>
  <si>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</si>
  <si>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</si>
  <si>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</si>
  <si>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</si>
  <si>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</si>
  <si>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</si>
  <si>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</si>
  <si>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</si>
  <si>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</si>
  <si>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</si>
  <si>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</si>
  <si>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</si>
  <si>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</si>
  <si>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</si>
  <si>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</si>
  <si>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</si>
  <si>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</si>
  <si>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</si>
  <si>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</si>
  <si>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</si>
  <si>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</si>
  <si>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</si>
  <si>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</si>
  <si>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</si>
  <si>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</si>
  <si>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</si>
  <si>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</si>
  <si>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</si>
  <si>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</si>
  <si>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</si>
  <si>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</si>
  <si>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</si>
  <si>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</si>
  <si>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</si>
  <si>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</si>
  <si>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</si>
  <si>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</si>
  <si>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</si>
  <si>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</si>
  <si>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</si>
  <si>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</si>
  <si>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</si>
  <si>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</si>
  <si>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</si>
  <si>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</si>
  <si>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</si>
  <si>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</si>
  <si>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</si>
  <si>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</si>
  <si>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</si>
  <si>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</si>
  <si>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</si>
  <si>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</si>
  <si>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</si>
  <si>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</si>
  <si>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</si>
  <si>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</si>
  <si>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</si>
  <si>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</si>
  <si>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</si>
  <si>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</si>
  <si>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</si>
  <si>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</si>
  <si>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</si>
  <si>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</si>
  <si>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</si>
  <si>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</si>
  <si>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</si>
  <si>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</si>
  <si>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</si>
  <si>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</si>
  <si>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</si>
  <si>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</si>
  <si>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</si>
  <si>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</si>
  <si>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</si>
  <si>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</si>
  <si>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</si>
  <si>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</si>
  <si>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</si>
  <si>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</si>
  <si>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</si>
  <si>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</si>
  <si>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</si>
  <si>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</si>
  <si>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</si>
  <si>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</si>
  <si>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</si>
  <si>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</si>
  <si>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</si>
  <si>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</si>
  <si>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</si>
  <si>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</si>
  <si>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</si>
  <si>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</si>
  <si>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</si>
  <si>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</si>
  <si>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</si>
  <si>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</si>
  <si>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</si>
  <si>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</si>
  <si>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</si>
  <si>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</si>
  <si>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</si>
  <si>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</si>
  <si>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</si>
  <si>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</si>
  <si>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</si>
  <si>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</si>
  <si>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</si>
  <si>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</si>
  <si>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</si>
  <si>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</si>
  <si>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</si>
  <si>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</si>
  <si>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</si>
  <si>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</si>
  <si>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</si>
  <si>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</si>
  <si>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</si>
  <si>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</si>
  <si>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</si>
  <si>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</si>
  <si>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</si>
  <si>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</si>
  <si>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</si>
  <si>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</si>
  <si>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</si>
  <si>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</si>
  <si>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</si>
  <si>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</si>
  <si>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</si>
  <si>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</si>
  <si>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</si>
  <si>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</si>
  <si>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</si>
  <si>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</si>
  <si>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</si>
  <si>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</si>
  <si>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</si>
  <si>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</si>
  <si>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</si>
  <si>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</si>
  <si>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</si>
  <si>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</si>
  <si>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</si>
  <si>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</si>
  <si>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</si>
  <si>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</si>
  <si>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</si>
  <si>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</si>
  <si>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</si>
  <si>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</si>
  <si>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</si>
  <si>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</si>
  <si>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</si>
  <si>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</si>
  <si>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</si>
  <si>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</si>
  <si>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</si>
  <si>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</si>
  <si>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</si>
  <si>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</si>
  <si>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</si>
  <si>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</si>
  <si>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</si>
  <si>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</si>
  <si>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</si>
  <si>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</si>
  <si>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</si>
  <si>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</si>
  <si>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</si>
  <si>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</si>
  <si>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</si>
  <si>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</si>
  <si>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</si>
  <si>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</si>
  <si>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</si>
  <si>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</si>
  <si>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</si>
  <si>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</si>
  <si>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</si>
  <si>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</si>
  <si>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</si>
  <si>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</si>
  <si>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</si>
  <si>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</si>
  <si>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</si>
  <si>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</si>
  <si>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</si>
  <si>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</si>
  <si>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</si>
  <si>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</si>
  <si>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</si>
  <si>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</si>
  <si>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</si>
  <si>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</si>
  <si>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</si>
  <si>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</si>
  <si>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</si>
  <si>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</si>
  <si>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</si>
  <si>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</si>
  <si>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</si>
  <si>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</si>
  <si>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</si>
  <si>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</si>
  <si>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</si>
  <si>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</si>
  <si>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</si>
  <si>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</si>
  <si>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</si>
  <si>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</si>
  <si>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</si>
  <si>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</si>
  <si>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</si>
  <si>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</si>
  <si>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</si>
  <si>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</si>
  <si>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</si>
  <si>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</si>
  <si>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</si>
  <si>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</si>
  <si>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</si>
  <si>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</si>
  <si>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</si>
  <si>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</si>
  <si>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</si>
  <si>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</si>
  <si>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</si>
  <si>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</si>
  <si>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</si>
  <si>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</si>
  <si>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</si>
  <si>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</si>
  <si>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</si>
  <si>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</si>
  <si>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</si>
  <si>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</si>
  <si>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</si>
  <si>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</si>
  <si>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</si>
  <si>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</si>
  <si>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</si>
  <si>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</si>
  <si>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</si>
  <si>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</si>
  <si>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</si>
  <si>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</si>
  <si>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</si>
  <si>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</si>
  <si>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</si>
  <si>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</si>
  <si>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</si>
  <si>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</si>
  <si>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</si>
  <si>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</si>
  <si>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</si>
  <si>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</si>
  <si>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</si>
  <si>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</si>
  <si>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</si>
  <si>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</si>
  <si>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</si>
  <si>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</si>
  <si>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</si>
  <si>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</si>
  <si>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</si>
  <si>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</si>
  <si>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</si>
  <si>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</si>
  <si>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</si>
  <si>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</si>
  <si>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</si>
  <si>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</si>
  <si>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</si>
  <si>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</si>
  <si>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</si>
  <si>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</si>
  <si>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</si>
  <si>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</si>
  <si>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</si>
  <si>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</si>
  <si>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</si>
  <si>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</si>
  <si>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</si>
  <si>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</si>
  <si>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</si>
  <si>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</si>
  <si>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</si>
  <si>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</si>
  <si>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</si>
  <si>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</si>
  <si>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</si>
  <si>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</si>
  <si>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</si>
  <si>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</si>
  <si>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</si>
  <si>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</si>
  <si>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</si>
  <si>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</si>
  <si>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</si>
  <si>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</si>
  <si>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</si>
  <si>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</si>
  <si>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</si>
  <si>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</si>
  <si>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</si>
  <si>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</si>
  <si>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</si>
  <si>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</si>
  <si>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</si>
  <si>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</si>
  <si>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</si>
  <si>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</si>
  <si>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</si>
  <si>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</si>
  <si>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</si>
  <si>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</si>
  <si>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</si>
  <si>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</si>
  <si>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</si>
  <si>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</si>
  <si>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</si>
  <si>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</si>
  <si>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</si>
  <si>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</si>
  <si>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</si>
  <si>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</si>
  <si>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</si>
  <si>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</si>
  <si>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</si>
  <si>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</si>
  <si>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</si>
  <si>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</si>
  <si>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</si>
  <si>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</si>
  <si>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</si>
  <si>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</si>
  <si>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</si>
  <si>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</si>
  <si>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</si>
  <si>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</si>
  <si>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</si>
  <si>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</si>
  <si>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</si>
  <si>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</si>
  <si>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</si>
  <si>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</si>
  <si>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</si>
  <si>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</si>
  <si>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</si>
  <si>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</si>
  <si>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</si>
  <si>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</si>
  <si>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</si>
  <si>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</si>
  <si>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</si>
  <si>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</si>
  <si>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</si>
  <si>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</si>
  <si>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</si>
  <si>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</si>
  <si>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</si>
  <si>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</si>
  <si>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</si>
  <si>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</si>
  <si>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</si>
  <si>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</si>
  <si>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</si>
  <si>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</si>
  <si>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</si>
  <si>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</si>
  <si>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</si>
  <si>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</si>
  <si>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</si>
  <si>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</si>
  <si>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</si>
  <si>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</si>
  <si>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</si>
  <si>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</si>
  <si>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</si>
  <si>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</si>
  <si>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</si>
  <si>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</si>
  <si>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</si>
  <si>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</si>
  <si>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</si>
  <si>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</si>
  <si>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</si>
  <si>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</si>
  <si>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</si>
  <si>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</si>
  <si>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</si>
  <si>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</si>
  <si>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</si>
  <si>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</si>
  <si>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</si>
  <si>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</si>
  <si>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</si>
  <si>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</si>
  <si>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</si>
  <si>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</si>
  <si>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</si>
  <si>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</si>
  <si>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</si>
  <si>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</si>
  <si>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</si>
  <si>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</si>
  <si>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</si>
  <si>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</si>
  <si>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</si>
  <si>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</si>
  <si>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</si>
  <si>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</si>
  <si>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</si>
  <si>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</si>
  <si>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</si>
  <si>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</si>
  <si>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</si>
  <si>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</si>
  <si>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</si>
  <si>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</si>
  <si>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</si>
  <si>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</si>
  <si>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</si>
  <si>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</si>
  <si>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</si>
  <si>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</si>
  <si>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</si>
  <si>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</si>
  <si>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</si>
  <si>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</si>
  <si>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</si>
  <si>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</si>
  <si>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</si>
  <si>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</si>
  <si>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</si>
  <si>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</si>
  <si>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</si>
  <si>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</si>
  <si>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</si>
  <si>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</si>
  <si>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</si>
  <si>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</si>
  <si>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</si>
  <si>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</si>
  <si>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</si>
  <si>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</si>
  <si>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</si>
  <si>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</si>
  <si>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</si>
  <si>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</si>
  <si>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</si>
  <si>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</si>
  <si>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</si>
  <si>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</si>
  <si>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</si>
  <si>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</si>
  <si>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</si>
  <si>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</si>
  <si>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</si>
  <si>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</si>
  <si>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</si>
  <si>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</si>
  <si>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</si>
  <si>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</si>
  <si>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</si>
  <si>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</si>
  <si>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</si>
  <si>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</si>
  <si>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</si>
  <si>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</si>
  <si>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</si>
  <si>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</si>
  <si>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</si>
  <si>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</si>
  <si>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</si>
  <si>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</si>
  <si>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</si>
  <si>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</si>
  <si>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</si>
  <si>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</si>
  <si>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</si>
  <si>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</si>
  <si>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</si>
  <si>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</si>
  <si>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</si>
  <si>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</si>
  <si>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</si>
  <si>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</si>
  <si>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</si>
  <si>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</si>
  <si>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</si>
  <si>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</si>
  <si>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</si>
  <si>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</si>
  <si>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</si>
  <si>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</si>
  <si>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</si>
  <si>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</si>
  <si>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</si>
  <si>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</si>
  <si>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</si>
  <si>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</si>
  <si>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</si>
  <si>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</si>
  <si>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</si>
  <si>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</si>
  <si>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</si>
  <si>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</si>
  <si>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</si>
  <si>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</si>
  <si>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</si>
  <si>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</si>
  <si>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</si>
  <si>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</si>
  <si>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</si>
  <si>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</si>
  <si>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</si>
  <si>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</si>
  <si>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</si>
  <si>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</si>
  <si>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</si>
  <si>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</si>
  <si>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</si>
  <si>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</si>
  <si>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</si>
  <si>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</si>
  <si>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</si>
  <si>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</si>
  <si>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</si>
  <si>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</si>
  <si>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</si>
  <si>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</si>
  <si>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</si>
  <si>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</si>
  <si>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</si>
  <si>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</si>
  <si>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</si>
  <si>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</si>
  <si>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</si>
  <si>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</si>
  <si>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</si>
  <si>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</si>
  <si>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</si>
  <si>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</si>
  <si>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</si>
  <si>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</si>
  <si>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</si>
  <si>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</si>
  <si>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</si>
  <si>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</si>
  <si>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</si>
  <si>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</si>
  <si>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</si>
  <si>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</si>
  <si>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</si>
  <si>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</si>
  <si>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</si>
  <si>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</si>
  <si>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</si>
  <si>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</si>
  <si>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</si>
  <si>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</si>
  <si>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</si>
  <si>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</si>
  <si>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</si>
  <si>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</si>
  <si>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</si>
  <si>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</si>
  <si>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</si>
  <si>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</si>
  <si>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</si>
  <si>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</si>
  <si>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</si>
  <si>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</si>
  <si>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</si>
  <si>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</si>
  <si>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</si>
  <si>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</si>
  <si>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</si>
  <si>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</si>
  <si>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</si>
  <si>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</si>
  <si>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</si>
  <si>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</si>
  <si>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</si>
  <si>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</si>
  <si>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</si>
  <si>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</si>
  <si>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</si>
  <si>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</si>
  <si>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</si>
  <si>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</si>
  <si>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</si>
  <si>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</si>
  <si>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</si>
  <si>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</si>
  <si>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</si>
  <si>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</si>
  <si>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</si>
  <si>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</si>
  <si>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</si>
  <si>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</si>
  <si>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</si>
  <si>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</si>
  <si>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</si>
  <si>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</si>
  <si>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</si>
  <si>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</si>
  <si>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</si>
  <si>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</si>
  <si>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</si>
  <si>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</si>
  <si>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</si>
  <si>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</si>
  <si>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</si>
  <si>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</si>
  <si>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</si>
  <si>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</si>
  <si>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</si>
  <si>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</si>
  <si>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</si>
  <si>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</si>
  <si>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</si>
  <si>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</si>
  <si>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</si>
  <si>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</si>
  <si>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</si>
  <si>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</si>
  <si>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</si>
  <si>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</si>
  <si>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</si>
  <si>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</si>
  <si>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</si>
  <si>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</si>
  <si>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</si>
  <si>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</si>
  <si>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</si>
  <si>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</si>
  <si>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</si>
  <si>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</si>
  <si>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</si>
  <si>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</si>
  <si>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</si>
  <si>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</si>
  <si>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</si>
  <si>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</si>
  <si>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</si>
  <si>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</si>
  <si>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</si>
  <si>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</si>
  <si>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</si>
  <si>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</si>
  <si>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</si>
  <si>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</si>
  <si>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</si>
  <si>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</si>
  <si>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</si>
  <si>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</si>
  <si>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</si>
  <si>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</si>
  <si>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</si>
  <si>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</si>
  <si>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</si>
  <si>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</si>
  <si>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</si>
  <si>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</si>
  <si>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</si>
  <si>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</si>
  <si>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</si>
  <si>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</si>
  <si>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</si>
  <si>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</si>
  <si>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</si>
  <si>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</si>
  <si>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</si>
  <si>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</si>
  <si>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</si>
  <si>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</si>
  <si>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</si>
  <si>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</si>
  <si>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</si>
  <si>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</si>
  <si>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</si>
  <si>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</si>
  <si>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</si>
  <si>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</si>
  <si>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</si>
  <si>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</si>
  <si>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</si>
  <si>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</si>
  <si>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</si>
  <si>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</si>
  <si>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</si>
  <si>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</si>
  <si>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</si>
  <si>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</si>
  <si>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</si>
  <si>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</si>
  <si>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</si>
  <si>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</si>
  <si>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</si>
  <si>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</si>
  <si>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</si>
  <si>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</si>
  <si>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</si>
  <si>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</si>
  <si>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</si>
  <si>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</si>
  <si>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</si>
  <si>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</si>
  <si>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</si>
  <si>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</si>
  <si>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</si>
  <si>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</si>
  <si>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</si>
  <si>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</si>
  <si>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</si>
  <si>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</si>
  <si>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</si>
  <si>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</si>
  <si>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</si>
  <si>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</si>
  <si>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</si>
  <si>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</si>
  <si>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</si>
  <si>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</si>
  <si>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</si>
  <si>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</si>
  <si>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</si>
  <si>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</si>
  <si>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</si>
  <si>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</si>
  <si>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</si>
  <si>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</si>
  <si>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</si>
  <si>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</si>
  <si>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</si>
  <si>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</si>
  <si>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</si>
  <si>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</si>
  <si>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</si>
  <si>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</si>
  <si>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</si>
  <si>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</si>
  <si>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</si>
  <si>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</si>
  <si>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</si>
  <si>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</si>
  <si>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</si>
  <si>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</si>
  <si>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</si>
  <si>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</si>
  <si>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</si>
  <si>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</si>
  <si>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</si>
  <si>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</si>
  <si>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</si>
  <si>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</si>
  <si>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</si>
  <si>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</si>
  <si>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</si>
  <si>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</si>
  <si>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</si>
  <si>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</si>
  <si>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</si>
  <si>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</si>
  <si>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</si>
  <si>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</si>
  <si>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</si>
  <si>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</si>
  <si>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</si>
  <si>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</si>
  <si>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</si>
  <si>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</si>
  <si>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</si>
  <si>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</si>
  <si>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</si>
  <si>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</si>
  <si>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</si>
  <si>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</si>
  <si>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</si>
  <si>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</si>
  <si>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</si>
  <si>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</si>
  <si>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</si>
  <si>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</si>
  <si>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</si>
  <si>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</si>
  <si>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</si>
  <si>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</si>
  <si>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</si>
  <si>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</si>
  <si>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</si>
  <si>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</si>
  <si>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</si>
  <si>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</si>
  <si>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</si>
  <si>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</si>
  <si>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</si>
  <si>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</si>
  <si>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</si>
  <si>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</si>
  <si>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</si>
  <si>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</si>
  <si>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</si>
  <si>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</si>
  <si>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</si>
  <si>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</si>
  <si>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</si>
  <si>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</si>
  <si>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</si>
  <si>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</si>
  <si>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</si>
  <si>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</si>
  <si>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</si>
  <si>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</si>
  <si>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</si>
  <si>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</si>
  <si>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</si>
  <si>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</si>
  <si>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</si>
  <si>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</si>
  <si>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</si>
  <si>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</si>
  <si>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</si>
  <si>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</si>
  <si>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</si>
  <si>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</si>
  <si>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</si>
  <si>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</si>
  <si>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</si>
  <si>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</si>
  <si>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</si>
  <si>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</si>
  <si>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</si>
  <si>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</si>
  <si>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</si>
  <si>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</si>
  <si>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</si>
  <si>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</si>
  <si>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</si>
  <si>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</si>
  <si>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</si>
  <si>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</si>
  <si>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</si>
  <si>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</si>
  <si>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</si>
  <si>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</si>
  <si>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</si>
  <si>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</si>
  <si>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</si>
  <si>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</si>
  <si>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</si>
  <si>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</si>
  <si>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</si>
  <si>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</si>
  <si>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</si>
  <si>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</si>
  <si>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</si>
  <si>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</si>
  <si>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</si>
  <si>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</si>
  <si>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</si>
  <si>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</si>
  <si>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</si>
  <si>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</si>
  <si>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</si>
  <si>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</si>
  <si>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</si>
  <si>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</si>
  <si>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</si>
  <si>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</si>
  <si>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</si>
  <si>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</si>
  <si>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</si>
  <si>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</si>
  <si>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</si>
  <si>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</si>
  <si>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</si>
  <si>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</si>
  <si>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</si>
  <si>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</si>
  <si>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</si>
  <si>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</si>
  <si>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</si>
  <si>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</si>
  <si>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</si>
  <si>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</si>
  <si>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</si>
  <si>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</si>
  <si>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</si>
  <si>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</si>
  <si>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</si>
  <si>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</si>
  <si>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</si>
  <si>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</si>
  <si>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</si>
  <si>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</si>
  <si>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</si>
  <si>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</si>
  <si>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</si>
  <si>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</si>
  <si>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</si>
  <si>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</si>
  <si>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</si>
  <si>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</si>
  <si>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</si>
  <si>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</si>
  <si>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</si>
  <si>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</si>
  <si>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</si>
  <si>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</si>
  <si>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</si>
  <si>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</si>
  <si>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</si>
  <si>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</si>
  <si>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</si>
  <si>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</si>
  <si>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</si>
  <si>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</si>
  <si>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</si>
  <si>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</si>
  <si>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</si>
  <si>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</si>
  <si>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</si>
  <si>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</si>
  <si>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</si>
  <si>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</si>
  <si>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</si>
  <si>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</si>
  <si>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</si>
  <si>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</si>
  <si>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</si>
  <si>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</si>
  <si>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</si>
  <si>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</si>
  <si>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</si>
  <si>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</si>
  <si>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</si>
  <si>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</si>
  <si>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</si>
  <si>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</si>
  <si>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</si>
  <si>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</si>
  <si>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</si>
  <si>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</si>
  <si>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</si>
  <si>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</si>
  <si>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</si>
  <si>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</si>
  <si>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</si>
  <si>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</si>
  <si>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</si>
  <si>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</si>
  <si>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</si>
  <si>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</si>
  <si>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</si>
  <si>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</si>
  <si>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</si>
  <si>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</si>
  <si>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</si>
  <si>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</si>
  <si>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</si>
  <si>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</si>
  <si>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</si>
  <si>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</si>
  <si>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</si>
  <si>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</si>
  <si>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</si>
  <si>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</si>
  <si>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</si>
  <si>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</si>
  <si>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</si>
  <si>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</si>
  <si>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</si>
  <si>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</si>
  <si>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</si>
  <si>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</si>
  <si>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</si>
  <si>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</si>
  <si>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</si>
  <si>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</si>
  <si>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</si>
  <si>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</si>
  <si>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</si>
  <si>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</si>
  <si>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</si>
  <si>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</si>
  <si>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</si>
  <si>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</si>
  <si>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</si>
  <si>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</si>
  <si>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</si>
  <si>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</si>
  <si>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</si>
  <si>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</si>
  <si>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</si>
  <si>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</si>
  <si>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</si>
  <si>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</si>
  <si>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</si>
  <si>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</si>
  <si>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</si>
  <si>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</si>
  <si>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</si>
  <si>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</si>
  <si>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</si>
  <si>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</si>
  <si>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</si>
  <si>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</si>
  <si>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</si>
  <si>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</si>
  <si>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</si>
  <si>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</si>
  <si>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</si>
  <si>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</si>
  <si>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</si>
  <si>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</si>
  <si>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</si>
  <si>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</si>
  <si>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</si>
  <si>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</si>
  <si>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</si>
  <si>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</si>
  <si>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</si>
  <si>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</si>
  <si>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</si>
  <si>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</si>
  <si>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</si>
  <si>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</si>
  <si>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</si>
  <si>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</si>
  <si>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</si>
  <si>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</si>
  <si>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</si>
  <si>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</si>
  <si>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</si>
  <si>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</si>
  <si>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</si>
  <si>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</si>
  <si>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</si>
  <si>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</si>
  <si>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</si>
  <si>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</si>
  <si>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</si>
  <si>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</si>
  <si>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</si>
  <si>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</si>
  <si>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</si>
  <si>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</si>
  <si>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</si>
  <si>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</si>
  <si>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</si>
  <si>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</si>
  <si>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</si>
  <si>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</si>
  <si>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</si>
  <si>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</si>
  <si>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</si>
  <si>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</si>
  <si>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</si>
  <si>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</si>
  <si>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</si>
  <si>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</si>
  <si>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</si>
  <si>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</si>
  <si>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</si>
  <si>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</si>
  <si>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</si>
  <si>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</si>
  <si>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</si>
  <si>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</si>
  <si>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</si>
  <si>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</si>
  <si>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</si>
  <si>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</si>
  <si>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</si>
  <si>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</si>
  <si>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</si>
  <si>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</si>
  <si>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</si>
  <si>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</si>
  <si>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</si>
  <si>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</si>
  <si>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</si>
  <si>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</si>
  <si>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</si>
  <si>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</si>
  <si>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</si>
  <si>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</si>
  <si>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</si>
  <si>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</si>
  <si>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</si>
  <si>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</si>
  <si>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</si>
  <si>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</si>
  <si>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</si>
  <si>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</si>
  <si>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</si>
  <si>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</si>
  <si>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</si>
  <si>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</si>
  <si>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</si>
  <si>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</si>
  <si>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</si>
  <si>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</si>
  <si>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</si>
  <si>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</si>
  <si>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</si>
  <si>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</si>
  <si>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</si>
  <si>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</si>
  <si>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</si>
  <si>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</si>
  <si>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</si>
  <si>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</si>
  <si>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</si>
  <si>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</si>
  <si>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</si>
  <si>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</si>
  <si>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</si>
  <si>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</si>
  <si>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</si>
  <si>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</si>
  <si>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</si>
  <si>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</si>
  <si>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</si>
  <si>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</si>
  <si>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</si>
  <si>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</si>
  <si>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</si>
  <si>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</si>
  <si>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</si>
  <si>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</si>
  <si>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</si>
  <si>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</si>
  <si>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</si>
  <si>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</si>
  <si>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</si>
  <si>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</si>
  <si>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</si>
  <si>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</si>
  <si>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</si>
  <si>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</si>
  <si>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</si>
  <si>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</si>
  <si>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</si>
  <si>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</si>
  <si>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</si>
  <si>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</si>
  <si>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</si>
  <si>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</si>
  <si>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</si>
  <si>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</si>
  <si>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</si>
  <si>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</si>
  <si>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</si>
  <si>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</si>
  <si>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</si>
  <si>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</si>
  <si>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</si>
  <si>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</si>
  <si>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</si>
  <si>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</si>
  <si>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</si>
  <si>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</si>
  <si>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</si>
  <si>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</si>
  <si>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</si>
  <si>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</si>
  <si>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</si>
  <si>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</si>
  <si>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</si>
  <si>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</si>
  <si>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</si>
  <si>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</si>
  <si>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</si>
  <si>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</si>
  <si>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</si>
  <si>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</si>
  <si>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</si>
  <si>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</si>
  <si>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</si>
  <si>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</si>
  <si>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</si>
  <si>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</si>
  <si>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</si>
  <si>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</si>
  <si>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</si>
  <si>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</si>
  <si>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</si>
  <si>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</si>
  <si>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</si>
  <si>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</si>
  <si>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</si>
  <si>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</si>
  <si>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</si>
  <si>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</si>
  <si>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</si>
  <si>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</si>
  <si>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</si>
  <si>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</si>
  <si>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</si>
  <si>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</si>
  <si>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</si>
  <si>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</si>
  <si>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</si>
  <si>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</si>
  <si>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</si>
  <si>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</si>
  <si>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</si>
  <si>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</si>
  <si>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</si>
  <si>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</si>
  <si>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</si>
  <si>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</si>
  <si>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</si>
  <si>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</si>
  <si>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</si>
  <si>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</si>
  <si>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</si>
  <si>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</si>
  <si>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</si>
  <si>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</si>
  <si>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</si>
  <si>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</si>
  <si>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</si>
  <si>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</si>
  <si>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</si>
  <si>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</si>
  <si>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</si>
  <si>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</si>
  <si>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</si>
  <si>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</si>
  <si>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</si>
  <si>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</si>
  <si>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</si>
  <si>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</si>
  <si>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</si>
  <si>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</si>
  <si>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</si>
  <si>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</si>
  <si>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</si>
  <si>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</si>
  <si>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</si>
  <si>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</si>
  <si>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</si>
  <si>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</si>
  <si>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</si>
  <si>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</si>
  <si>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</si>
  <si>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</si>
  <si>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</si>
  <si>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</si>
  <si>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</si>
  <si>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</si>
  <si>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</si>
  <si>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</si>
  <si>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</si>
  <si>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</si>
  <si>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</si>
  <si>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</si>
  <si>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</si>
  <si>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</si>
  <si>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</si>
  <si>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</si>
  <si>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</si>
  <si>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</si>
  <si>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</si>
  <si>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</si>
  <si>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</si>
  <si>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</si>
  <si>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</si>
  <si>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</si>
  <si>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</si>
  <si>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</si>
  <si>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</si>
  <si>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</si>
  <si>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</si>
  <si>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</si>
  <si>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</si>
  <si>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</si>
  <si>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</si>
  <si>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</si>
  <si>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</si>
  <si>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</si>
  <si>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</si>
  <si>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</si>
  <si>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</si>
  <si>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</si>
  <si>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</si>
  <si>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</si>
  <si>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</si>
  <si>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</si>
  <si>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</si>
  <si>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</si>
  <si>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</si>
  <si>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</si>
  <si>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</si>
  <si>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</si>
  <si>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</si>
  <si>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</si>
  <si>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</si>
  <si>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</si>
  <si>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</si>
  <si>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</si>
  <si>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</si>
  <si>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</si>
  <si>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</si>
  <si>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</si>
  <si>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</si>
  <si>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</si>
  <si>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</si>
  <si>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</si>
  <si>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</si>
  <si>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</si>
  <si>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</si>
  <si>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</si>
  <si>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</si>
  <si>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</si>
  <si>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</si>
  <si>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</si>
  <si>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</si>
  <si>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</si>
  <si>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</si>
  <si>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</si>
  <si>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</si>
  <si>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</si>
  <si>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</si>
  <si>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</si>
  <si>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</si>
  <si>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</si>
  <si>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</si>
  <si>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</si>
  <si>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</si>
  <si>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</si>
  <si>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</si>
  <si>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</si>
  <si>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</si>
  <si>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</si>
  <si>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</si>
  <si>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</si>
  <si>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</si>
  <si>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</si>
  <si>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</si>
  <si>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</si>
  <si>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</si>
  <si>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</si>
  <si>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</si>
  <si>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</si>
  <si>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</si>
  <si>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</si>
  <si>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</si>
  <si>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</si>
  <si>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</si>
  <si>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</si>
  <si>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</si>
  <si>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</si>
  <si>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</si>
  <si>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</si>
  <si>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</si>
  <si>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</si>
  <si>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</si>
  <si>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</si>
  <si>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</si>
  <si>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</si>
  <si>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</si>
  <si>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</si>
  <si>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</si>
  <si>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</si>
  <si>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</si>
  <si>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</si>
  <si>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</si>
  <si>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</si>
  <si>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</si>
  <si>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</si>
  <si>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</si>
  <si>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</si>
  <si>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</si>
  <si>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</si>
  <si>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</si>
  <si>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</si>
  <si>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</si>
  <si>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</si>
  <si>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</si>
  <si>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</si>
  <si>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</si>
  <si>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</si>
  <si>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</si>
  <si>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</si>
  <si>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</si>
  <si>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</si>
  <si>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</si>
  <si>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</si>
  <si>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</si>
  <si>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</si>
  <si>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</si>
  <si>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</si>
  <si>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</si>
  <si>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</si>
  <si>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</si>
  <si>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</si>
  <si>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</si>
  <si>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</si>
  <si>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</si>
  <si>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</si>
  <si>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</si>
  <si>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</si>
  <si>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</si>
  <si>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</si>
  <si>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</si>
  <si>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</si>
  <si>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</si>
  <si>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</si>
  <si>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</si>
  <si>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</si>
  <si>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</si>
  <si>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</si>
  <si>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</si>
  <si>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</si>
  <si>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</si>
  <si>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</si>
  <si>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</si>
  <si>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</si>
  <si>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</si>
  <si>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</si>
  <si>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</si>
  <si>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</si>
  <si>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</si>
  <si>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</si>
  <si>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</si>
  <si>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</si>
  <si>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</si>
  <si>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</si>
  <si>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</si>
  <si>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</si>
  <si>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</si>
  <si>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</si>
  <si>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</si>
  <si>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</si>
  <si>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</si>
  <si>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</si>
  <si>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</si>
  <si>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</si>
  <si>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</si>
  <si>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</si>
  <si>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</si>
  <si>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</si>
  <si>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</si>
  <si>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</si>
  <si>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</si>
  <si>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</si>
  <si>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</si>
  <si>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</si>
  <si>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</si>
  <si>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</si>
  <si>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</si>
  <si>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</si>
  <si>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</si>
  <si>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</si>
  <si>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</si>
  <si>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</si>
  <si>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</si>
  <si>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</si>
  <si>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</si>
  <si>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</si>
  <si>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</si>
  <si>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</si>
  <si>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</si>
  <si>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</si>
  <si>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</si>
  <si>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</si>
  <si>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</si>
  <si>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</si>
  <si>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</si>
  <si>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</si>
  <si>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</si>
  <si>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</si>
  <si>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</si>
  <si>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</si>
  <si>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</si>
  <si>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</si>
  <si>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</si>
  <si>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</si>
  <si>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</si>
  <si>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</si>
  <si>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</si>
  <si>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</si>
  <si>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</si>
  <si>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</si>
  <si>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</si>
  <si>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</si>
  <si>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</si>
  <si>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</si>
  <si>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</si>
  <si>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</si>
  <si>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</si>
  <si>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</si>
  <si>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</si>
  <si>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</si>
  <si>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</si>
  <si>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</si>
  <si>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</si>
  <si>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</si>
  <si>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</si>
  <si>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</si>
  <si>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</si>
  <si>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</si>
  <si>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</si>
  <si>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</si>
  <si>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</si>
  <si>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</si>
  <si>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</si>
  <si>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</si>
  <si>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</si>
  <si>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</si>
  <si>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</si>
  <si>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</si>
  <si>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</si>
  <si>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</si>
  <si>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</si>
  <si>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</si>
  <si>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</si>
  <si>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</si>
  <si>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</si>
  <si>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</si>
  <si>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</si>
  <si>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</si>
  <si>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</si>
  <si>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</si>
  <si>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</si>
  <si>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</si>
  <si>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</si>
  <si>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</si>
  <si>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</si>
  <si>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</si>
  <si>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</si>
  <si>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</si>
  <si>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</si>
  <si>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</si>
  <si>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</si>
  <si>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</si>
  <si>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</si>
  <si>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</si>
  <si>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</si>
  <si>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</si>
  <si>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</si>
  <si>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</si>
  <si>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</si>
  <si>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</si>
  <si>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</si>
  <si>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</si>
  <si>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</si>
  <si>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</si>
  <si>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</si>
  <si>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</si>
  <si>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</si>
  <si>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</si>
  <si>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</si>
  <si>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</si>
  <si>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</si>
  <si>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</si>
  <si>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</si>
  <si>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</si>
  <si>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</si>
  <si>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</si>
  <si>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</si>
  <si>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</si>
  <si>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</si>
  <si>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</si>
  <si>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</si>
  <si>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</si>
  <si>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</si>
  <si>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</si>
  <si>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</si>
  <si>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</si>
  <si>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</si>
  <si>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</si>
  <si>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</si>
  <si>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</si>
  <si>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</si>
  <si>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</si>
  <si>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</si>
  <si>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</si>
  <si>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</si>
  <si>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</si>
  <si>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</si>
  <si>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</si>
  <si>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</si>
  <si>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</si>
  <si>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</si>
  <si>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</si>
  <si>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</si>
  <si>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</si>
  <si>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</si>
  <si>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</si>
  <si>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</si>
  <si>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</si>
  <si>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</si>
  <si>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</si>
  <si>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</si>
  <si>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</si>
  <si>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</si>
  <si>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</si>
  <si>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</si>
  <si>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</si>
  <si>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</si>
  <si>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</si>
  <si>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</si>
  <si>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</si>
  <si>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</si>
  <si>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</si>
  <si>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</si>
  <si>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</si>
  <si>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</si>
  <si>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</si>
  <si>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</si>
  <si>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</si>
  <si>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</si>
  <si>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</si>
  <si>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</si>
  <si>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</si>
  <si>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</si>
  <si>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</si>
  <si>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</si>
  <si>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</si>
  <si>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</si>
  <si>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</si>
  <si>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</si>
  <si>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</si>
  <si>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</si>
  <si>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</si>
  <si>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</si>
  <si>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</si>
  <si>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</si>
  <si>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</si>
  <si>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</si>
  <si>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</si>
  <si>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</si>
  <si>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</si>
  <si>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</si>
  <si>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</si>
  <si>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</si>
  <si>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</si>
  <si>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</si>
  <si>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</si>
  <si>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</si>
  <si>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</si>
  <si>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</si>
  <si>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</si>
  <si>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</si>
  <si>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</si>
  <si>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</si>
  <si>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</si>
  <si>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</si>
  <si>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</si>
  <si>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</si>
  <si>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</si>
  <si>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</si>
  <si>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</si>
  <si>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</si>
  <si>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</si>
  <si>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</si>
  <si>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</si>
  <si>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</si>
  <si>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</si>
  <si>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</si>
  <si>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</si>
  <si>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</si>
  <si>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</si>
  <si>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</si>
  <si>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</si>
  <si>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</si>
  <si>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</si>
  <si>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</si>
  <si>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</si>
  <si>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</si>
  <si>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</si>
  <si>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</si>
  <si>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</si>
  <si>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</si>
  <si>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</si>
  <si>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</si>
  <si>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</si>
  <si>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</si>
  <si>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</si>
  <si>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</si>
  <si>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</si>
  <si>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</si>
  <si>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</si>
  <si>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</si>
  <si>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</si>
  <si>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</si>
  <si>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</si>
  <si>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</si>
  <si>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</si>
  <si>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</si>
  <si>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</si>
  <si>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</si>
  <si>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</si>
  <si>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</si>
  <si>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</si>
  <si>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</si>
  <si>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</si>
  <si>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</si>
  <si>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</si>
  <si>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</si>
  <si>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</si>
  <si>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</si>
  <si>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</si>
  <si>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</si>
  <si>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</si>
  <si>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</si>
  <si>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</si>
  <si>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</si>
  <si>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</si>
  <si>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</si>
  <si>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</si>
  <si>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</si>
  <si>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</si>
  <si>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</si>
  <si>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</si>
  <si>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</si>
  <si>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</si>
  <si>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</si>
  <si>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</si>
  <si>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</si>
  <si>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</si>
  <si>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</si>
  <si>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</si>
  <si>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</si>
  <si>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</si>
  <si>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</si>
  <si>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</si>
  <si>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</si>
  <si>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</si>
  <si>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</si>
  <si>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</si>
  <si>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</si>
  <si>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</si>
  <si>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</si>
  <si>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</si>
  <si>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</si>
  <si>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</si>
  <si>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</si>
  <si>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</si>
  <si>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</si>
  <si>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</si>
  <si>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</si>
  <si>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</si>
  <si>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</si>
  <si>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</si>
  <si>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</si>
  <si>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</si>
  <si>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</si>
  <si>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</si>
  <si>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</si>
  <si>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</si>
  <si>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</si>
  <si>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</si>
  <si>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</si>
  <si>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</si>
  <si>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</si>
  <si>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</si>
  <si>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</si>
  <si>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</si>
  <si>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</si>
  <si>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</si>
  <si>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</si>
  <si>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</si>
  <si>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</si>
  <si>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</si>
  <si>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</si>
  <si>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</si>
  <si>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</si>
  <si>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</si>
  <si>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</si>
  <si>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</si>
  <si>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</si>
  <si>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</si>
  <si>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</si>
  <si>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</si>
  <si>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</si>
  <si>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</si>
  <si>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</si>
  <si>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</si>
  <si>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</si>
  <si>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</si>
  <si>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</si>
  <si>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</si>
  <si>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</si>
  <si>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</si>
  <si>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</si>
  <si>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</si>
  <si>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</si>
  <si>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</si>
  <si>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</si>
  <si>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</si>
  <si>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</si>
  <si>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</si>
  <si>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</si>
  <si>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</si>
  <si>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</si>
  <si>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</si>
  <si>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</si>
  <si>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</si>
  <si>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</si>
  <si>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</si>
  <si>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</si>
  <si>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</si>
  <si>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</si>
  <si>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</si>
  <si>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</si>
  <si>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</si>
  <si>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</si>
  <si>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</si>
  <si>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</si>
  <si>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</si>
  <si>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</si>
  <si>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</si>
  <si>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</si>
  <si>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</si>
  <si>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</si>
  <si>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</si>
  <si>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</si>
  <si>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</si>
  <si>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</si>
  <si>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</si>
  <si>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</si>
  <si>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</si>
  <si>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</si>
  <si>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</si>
  <si>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</si>
  <si>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</si>
  <si>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</si>
  <si>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</si>
  <si>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</si>
  <si>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</si>
  <si>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</si>
  <si>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</si>
  <si>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</si>
  <si>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</si>
  <si>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</si>
  <si>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</si>
  <si>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</si>
  <si>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</si>
  <si>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</si>
  <si>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</si>
  <si>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</si>
  <si>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</si>
  <si>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</si>
  <si>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</si>
  <si>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</si>
  <si>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</si>
  <si>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</si>
  <si>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</si>
  <si>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</si>
  <si>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</si>
  <si>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</si>
  <si>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</si>
  <si>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</si>
  <si>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</si>
  <si>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</si>
  <si>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</si>
  <si>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</si>
  <si>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</si>
  <si>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</si>
  <si>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</si>
  <si>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</si>
  <si>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</si>
  <si>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</si>
  <si>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</si>
  <si>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</si>
  <si>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</si>
  <si>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</si>
  <si>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</si>
  <si>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</si>
  <si>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</si>
  <si>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</si>
  <si>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</si>
  <si>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</si>
  <si>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</si>
  <si>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</si>
  <si>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</si>
  <si>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</si>
  <si>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</si>
  <si>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</si>
  <si>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</si>
  <si>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</si>
  <si>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</si>
  <si>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</si>
  <si>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</si>
  <si>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</si>
  <si>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</si>
  <si>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</si>
  <si>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</si>
  <si>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</si>
  <si>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</si>
  <si>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</si>
  <si>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</si>
  <si>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</si>
  <si>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</si>
  <si>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</si>
  <si>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</si>
  <si>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</si>
  <si>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</si>
  <si>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</si>
  <si>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</si>
  <si>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</si>
  <si>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</si>
  <si>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</si>
  <si>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</si>
  <si>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</si>
  <si>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</si>
  <si>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</si>
  <si>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</si>
  <si>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</si>
  <si>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</si>
  <si>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</si>
  <si>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</si>
  <si>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</si>
  <si>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</si>
  <si>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</si>
  <si>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</si>
  <si>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</si>
  <si>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</si>
  <si>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</si>
  <si>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</si>
  <si>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</si>
  <si>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</si>
  <si>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</si>
  <si>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</si>
  <si>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</si>
  <si>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</si>
  <si>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</si>
  <si>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</si>
  <si>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</si>
  <si>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</si>
  <si>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</si>
  <si>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</si>
  <si>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</si>
  <si>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</si>
  <si>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</si>
  <si>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</si>
  <si>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</si>
  <si>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</si>
  <si>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</si>
  <si>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</si>
  <si>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</si>
  <si>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</si>
  <si>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</si>
  <si>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</si>
  <si>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</si>
  <si>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</si>
  <si>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</si>
  <si>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</si>
  <si>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</si>
  <si>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</si>
  <si>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</si>
  <si>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</si>
  <si>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</si>
  <si>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</si>
  <si>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</si>
  <si>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</si>
  <si>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</si>
  <si>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</si>
  <si>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</si>
  <si>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</si>
  <si>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</si>
  <si>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</si>
  <si>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</si>
  <si>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</si>
  <si>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</si>
  <si>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</si>
  <si>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</si>
  <si>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</si>
  <si>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</si>
  <si>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</si>
  <si>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</si>
  <si>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</si>
  <si>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</si>
  <si>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</si>
  <si>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</si>
  <si>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</si>
  <si>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</si>
  <si>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</si>
  <si>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</si>
  <si>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</si>
  <si>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</si>
  <si>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</si>
  <si>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</si>
  <si>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</si>
  <si>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</si>
  <si>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</si>
  <si>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</si>
  <si>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</si>
  <si>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</si>
  <si>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</si>
  <si>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</si>
  <si>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</si>
  <si>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</si>
  <si>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</si>
  <si>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</si>
  <si>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</si>
  <si>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</si>
  <si>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</si>
  <si>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</si>
  <si>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</si>
  <si>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</si>
  <si>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</si>
  <si>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</si>
  <si>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</si>
  <si>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</si>
  <si>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</si>
  <si>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</si>
  <si>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</si>
  <si>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</si>
  <si>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</si>
  <si>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</si>
  <si>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</si>
  <si>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</si>
  <si>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</si>
  <si>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</si>
  <si>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</si>
  <si>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</si>
  <si>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</si>
  <si>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</si>
  <si>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</si>
  <si>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</si>
  <si>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</si>
  <si>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</si>
  <si>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</si>
  <si>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</si>
  <si>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</si>
  <si>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</si>
  <si>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</si>
  <si>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</si>
  <si>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</si>
  <si>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</si>
  <si>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</si>
  <si>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</si>
  <si>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</si>
  <si>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</si>
  <si>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</si>
  <si>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</si>
  <si>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</si>
  <si>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</si>
  <si>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</si>
  <si>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</si>
  <si>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</si>
  <si>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</si>
  <si>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</si>
  <si>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</si>
  <si>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</si>
  <si>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</si>
  <si>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</si>
  <si>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</si>
  <si>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</si>
  <si>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</si>
  <si>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</si>
  <si>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</si>
  <si>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</si>
  <si>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</si>
  <si>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</si>
  <si>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</si>
  <si>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</si>
  <si>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</si>
  <si>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</si>
  <si>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</si>
  <si>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</si>
  <si>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</si>
  <si>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</si>
  <si>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</si>
  <si>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</si>
  <si>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</si>
  <si>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</si>
  <si>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</si>
  <si>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</si>
  <si>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</si>
  <si>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</si>
  <si>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</si>
  <si>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</si>
  <si>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</si>
  <si>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</si>
  <si>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</si>
  <si>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</si>
  <si>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</si>
  <si>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</si>
  <si>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</si>
  <si>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</si>
  <si>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</si>
  <si>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</si>
  <si>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</si>
  <si>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</si>
  <si>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</si>
  <si>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</si>
  <si>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</si>
  <si>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</si>
  <si>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</si>
  <si>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</si>
  <si>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</si>
  <si>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</si>
  <si>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</si>
  <si>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</si>
  <si>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</si>
  <si>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</si>
  <si>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</si>
  <si>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</si>
  <si>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</si>
  <si>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</si>
  <si>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</si>
  <si>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</si>
  <si>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</si>
  <si>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</si>
  <si>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</si>
  <si>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</si>
  <si>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</si>
  <si>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</si>
  <si>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</si>
  <si>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</si>
  <si>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</si>
  <si>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</si>
  <si>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</si>
  <si>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</si>
  <si>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</si>
  <si>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</si>
  <si>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</si>
  <si>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</si>
  <si>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</si>
  <si>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</si>
  <si>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</si>
  <si>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</si>
  <si>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</si>
  <si>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</si>
  <si>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</si>
  <si>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</si>
  <si>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</si>
  <si>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</si>
  <si>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</si>
  <si>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</si>
  <si>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</si>
  <si>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</si>
  <si>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</si>
  <si>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</si>
  <si>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</si>
  <si>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</si>
  <si>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</si>
  <si>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</si>
  <si>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</si>
  <si>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</si>
  <si>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</si>
  <si>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</si>
  <si>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</si>
  <si>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</si>
  <si>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</si>
  <si>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</si>
  <si>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</si>
  <si>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</si>
  <si>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</si>
  <si>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</si>
  <si>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</si>
  <si>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</si>
  <si>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</si>
  <si>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</si>
  <si>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</si>
  <si>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</si>
  <si>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</si>
  <si>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</si>
  <si>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</si>
  <si>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</si>
  <si>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</si>
  <si>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</si>
  <si>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</si>
  <si>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</si>
  <si>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</si>
  <si>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</si>
  <si>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</si>
  <si>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</si>
  <si>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</si>
  <si>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</si>
  <si>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</si>
  <si>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</si>
  <si>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</si>
  <si>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</si>
  <si>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</si>
  <si>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</si>
  <si>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</si>
  <si>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</si>
  <si>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</si>
  <si>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</si>
  <si>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</si>
  <si>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</si>
  <si>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</si>
  <si>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</si>
  <si>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</si>
  <si>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</si>
  <si>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</si>
  <si>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</si>
  <si>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</si>
  <si>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</si>
  <si>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</si>
  <si>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</si>
  <si>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</si>
  <si>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</si>
  <si>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</si>
  <si>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</si>
  <si>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</si>
  <si>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</si>
  <si>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</si>
  <si>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</si>
  <si>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</si>
  <si>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</si>
  <si>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</si>
  <si>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</si>
  <si>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</si>
  <si>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</si>
  <si>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</si>
  <si>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</si>
  <si>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</si>
  <si>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</si>
  <si>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</si>
  <si>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</si>
  <si>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</si>
  <si>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</si>
  <si>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</si>
  <si>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</si>
  <si>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</si>
  <si>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</si>
  <si>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</si>
  <si>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</si>
  <si>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</si>
  <si>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</si>
  <si>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</si>
  <si>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</si>
  <si>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</si>
  <si>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</si>
  <si>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</si>
  <si>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</si>
  <si>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</si>
  <si>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</si>
  <si>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</si>
  <si>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</si>
  <si>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</si>
  <si>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</si>
  <si>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</si>
  <si>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</si>
  <si>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</si>
  <si>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</si>
  <si>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</si>
  <si>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</si>
  <si>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</si>
  <si>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</si>
  <si>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</si>
  <si>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</si>
  <si>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</si>
  <si>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</si>
  <si>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</si>
  <si>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</si>
  <si>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</si>
  <si>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</si>
  <si>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</si>
  <si>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</si>
  <si>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</si>
  <si>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</si>
  <si>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</si>
  <si>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</si>
  <si>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</si>
  <si>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</si>
  <si>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</si>
  <si>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</si>
  <si>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</si>
  <si>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</si>
  <si>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</si>
  <si>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</si>
  <si>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</si>
  <si>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</si>
  <si>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</si>
  <si>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</si>
  <si>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</si>
  <si>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</si>
  <si>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</si>
  <si>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</si>
  <si>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</si>
  <si>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</si>
  <si>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</si>
  <si>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</si>
  <si>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</si>
  <si>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</si>
  <si>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</si>
  <si>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</si>
  <si>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</si>
  <si>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</si>
  <si>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</si>
  <si>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</si>
  <si>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</si>
  <si>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</si>
  <si>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</si>
  <si>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</si>
  <si>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</si>
  <si>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</si>
  <si>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</si>
  <si>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</si>
  <si>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</si>
  <si>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</si>
  <si>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</si>
  <si>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</si>
  <si>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</si>
  <si>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</si>
  <si>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</si>
  <si>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</si>
  <si>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</si>
  <si>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</si>
  <si>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</si>
  <si>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</si>
  <si>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</si>
  <si>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</si>
  <si>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</si>
  <si>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</si>
  <si>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</si>
  <si>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</si>
  <si>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</si>
  <si>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</si>
  <si>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</si>
  <si>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</si>
  <si>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</si>
  <si>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</si>
  <si>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</si>
  <si>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</si>
  <si>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</si>
  <si>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</si>
  <si>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</si>
  <si>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</si>
  <si>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</si>
  <si>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</si>
  <si>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</si>
  <si>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</si>
  <si>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</si>
  <si>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</si>
  <si>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</si>
  <si>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</si>
  <si>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</si>
  <si>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</si>
  <si>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</si>
  <si>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</si>
  <si>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</si>
  <si>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</si>
  <si>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</si>
  <si>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</si>
  <si>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</si>
  <si>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</si>
  <si>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</si>
  <si>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</si>
  <si>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</si>
  <si>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</si>
  <si>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</si>
  <si>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</si>
  <si>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</si>
  <si>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</si>
  <si>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</si>
  <si>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</si>
  <si>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</si>
  <si>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</si>
  <si>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</si>
  <si>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</si>
  <si>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</si>
  <si>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</si>
  <si>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</si>
  <si>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</si>
  <si>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</si>
  <si>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</si>
  <si>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</si>
  <si>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</si>
  <si>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</si>
  <si>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</si>
  <si>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</si>
  <si>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</si>
  <si>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</si>
  <si>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</si>
  <si>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</si>
  <si>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</si>
  <si>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</si>
  <si>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</si>
  <si>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</si>
  <si>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</si>
  <si>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</si>
  <si>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</si>
  <si>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</si>
  <si>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</si>
  <si>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</si>
  <si>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</si>
  <si>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</si>
  <si>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</si>
  <si>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</si>
  <si>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</si>
  <si>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</si>
  <si>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</si>
  <si>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</si>
  <si>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</si>
  <si>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</si>
  <si>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</si>
  <si>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</si>
  <si>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</si>
  <si>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</si>
  <si>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</si>
  <si>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</si>
  <si>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</si>
  <si>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</si>
  <si>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</si>
  <si>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</si>
  <si>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</si>
  <si>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</si>
  <si>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</si>
  <si>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</si>
  <si>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</si>
  <si>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</si>
  <si>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</si>
  <si>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</si>
  <si>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</si>
  <si>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</si>
  <si>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</si>
  <si>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</si>
  <si>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</si>
  <si>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</si>
  <si>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</si>
  <si>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</si>
  <si>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</si>
  <si>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</si>
  <si>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</si>
  <si>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</si>
  <si>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</si>
  <si>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</si>
  <si>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</si>
  <si>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</si>
  <si>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</si>
  <si>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</si>
  <si>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</si>
  <si>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</si>
  <si>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</si>
  <si>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</si>
  <si>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</si>
  <si>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</si>
  <si>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</si>
  <si>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</si>
  <si>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</si>
  <si>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</si>
  <si>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</si>
  <si>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</si>
  <si>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</si>
  <si>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</si>
  <si>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</si>
  <si>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</si>
  <si>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</si>
  <si>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</si>
  <si>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</si>
  <si>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</si>
  <si>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</si>
  <si>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</si>
  <si>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</si>
  <si>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</si>
  <si>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</si>
  <si>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</si>
  <si>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</si>
  <si>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</si>
  <si>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</si>
  <si>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</si>
  <si>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</si>
  <si>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</si>
  <si>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</si>
  <si>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</si>
  <si>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</si>
  <si>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</si>
  <si>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</si>
  <si>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</si>
  <si>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</si>
  <si>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</si>
  <si>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</si>
  <si>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</si>
  <si>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</si>
  <si>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</si>
  <si>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</si>
  <si>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</si>
  <si>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</si>
  <si>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</si>
  <si>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</si>
  <si>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</si>
  <si>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</si>
  <si>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</si>
  <si>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</si>
  <si>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</si>
  <si>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</si>
  <si>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</si>
  <si>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</si>
  <si>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</si>
  <si>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</si>
  <si>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</si>
  <si>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</si>
  <si>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</si>
  <si>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</si>
  <si>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</si>
  <si>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</si>
  <si>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</si>
  <si>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</si>
  <si>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</si>
  <si>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</si>
  <si>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</si>
  <si>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</si>
  <si>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</si>
  <si>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</si>
  <si>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</si>
  <si>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</si>
  <si>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</si>
  <si>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</si>
  <si>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</si>
  <si>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</si>
  <si>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</si>
  <si>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</si>
  <si>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</si>
  <si>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</si>
  <si>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</si>
  <si>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</si>
  <si>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</si>
  <si>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</si>
  <si>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</si>
  <si>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</si>
  <si>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</si>
  <si>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</si>
  <si>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</si>
  <si>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</si>
  <si>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</si>
  <si>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</si>
  <si>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</si>
  <si>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</si>
  <si>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</si>
  <si>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</si>
  <si>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</si>
  <si>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</si>
  <si>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</si>
  <si>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</si>
  <si>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</si>
  <si>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</si>
  <si>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</si>
  <si>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</si>
  <si>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</si>
  <si>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</si>
  <si>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</si>
  <si>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</si>
  <si>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</si>
  <si>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</si>
  <si>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</si>
  <si>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</si>
  <si>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</si>
  <si>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</si>
  <si>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</si>
  <si>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</si>
  <si>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</si>
  <si>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</si>
  <si>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</si>
  <si>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</si>
  <si>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</si>
  <si>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</si>
  <si>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</si>
  <si>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</si>
  <si>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</si>
  <si>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</si>
  <si>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</si>
  <si>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</si>
  <si>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</si>
  <si>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</si>
  <si>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</si>
  <si>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</si>
  <si>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</si>
  <si>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</si>
  <si>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</si>
  <si>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</si>
  <si>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</si>
  <si>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</si>
  <si>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</si>
  <si>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</si>
  <si>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</si>
  <si>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</si>
  <si>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</si>
  <si>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</si>
  <si>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</si>
  <si>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</si>
  <si>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</si>
  <si>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</si>
  <si>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</si>
  <si>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</si>
  <si>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</si>
  <si>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</si>
  <si>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</si>
  <si>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</si>
  <si>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</si>
  <si>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</si>
  <si>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</si>
  <si>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</si>
  <si>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</si>
  <si>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</si>
  <si>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</si>
  <si>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</si>
  <si>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</si>
  <si>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</si>
  <si>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</si>
  <si>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</si>
  <si>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</si>
  <si>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</si>
  <si>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</si>
  <si>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</si>
  <si>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</si>
  <si>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</si>
  <si>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</si>
  <si>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</si>
  <si>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</si>
  <si>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</si>
  <si>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</si>
  <si>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</si>
  <si>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</si>
  <si>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</si>
  <si>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</si>
  <si>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</si>
  <si>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</si>
  <si>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</si>
  <si>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</si>
  <si>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</si>
  <si>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</si>
  <si>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</si>
  <si>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</si>
  <si>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</si>
  <si>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</si>
  <si>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</si>
  <si>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</si>
  <si>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</si>
  <si>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</si>
  <si>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</si>
  <si>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</si>
  <si>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</si>
  <si>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</si>
  <si>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</si>
  <si>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</si>
  <si>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</si>
  <si>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</si>
  <si>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</si>
  <si>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</si>
  <si>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</si>
  <si>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</si>
  <si>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</si>
  <si>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</si>
  <si>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</si>
  <si>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</si>
  <si>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</si>
  <si>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</si>
  <si>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</si>
  <si>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</si>
  <si>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</si>
  <si>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</si>
  <si>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</si>
  <si>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</si>
  <si>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</si>
  <si>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</si>
  <si>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</si>
  <si>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</si>
  <si>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</si>
  <si>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</si>
  <si>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</si>
  <si>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</si>
  <si>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</si>
  <si>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</si>
  <si>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</si>
  <si>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</si>
  <si>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</si>
  <si>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</si>
  <si>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</si>
  <si>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</si>
  <si>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</si>
  <si>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</si>
  <si>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</si>
  <si>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</si>
  <si>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</si>
  <si>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</si>
  <si>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</si>
  <si>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</si>
  <si>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</si>
  <si>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</si>
  <si>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</si>
  <si>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</si>
  <si>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</si>
  <si>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</si>
  <si>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</si>
  <si>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</si>
  <si>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</si>
  <si>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</si>
  <si>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</si>
  <si>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</si>
  <si>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</si>
  <si>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</si>
  <si>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</si>
  <si>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</si>
  <si>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</si>
  <si>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</si>
  <si>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</si>
  <si>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</si>
  <si>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</si>
  <si>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</si>
  <si>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</si>
  <si>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</si>
  <si>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</si>
  <si>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</si>
  <si>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</si>
  <si>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</si>
  <si>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</si>
  <si>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</si>
  <si>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</si>
  <si>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</si>
  <si>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</si>
  <si>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</si>
  <si>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</si>
  <si>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</si>
  <si>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</si>
  <si>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</si>
  <si>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</si>
  <si>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</si>
  <si>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</si>
  <si>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</si>
  <si>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</si>
  <si>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</si>
  <si>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</si>
  <si>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</si>
  <si>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</si>
  <si>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</si>
  <si>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</si>
  <si>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</si>
  <si>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</si>
  <si>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</si>
  <si>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</si>
  <si>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</si>
  <si>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</si>
  <si>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</si>
  <si>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</si>
  <si>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</si>
  <si>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</si>
  <si>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</si>
  <si>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</si>
  <si>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</si>
  <si>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</si>
  <si>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</si>
  <si>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</si>
  <si>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</si>
  <si>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</si>
  <si>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</si>
  <si>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</si>
  <si>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</si>
  <si>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</si>
  <si>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</si>
  <si>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</si>
  <si>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</si>
  <si>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</si>
  <si>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</si>
  <si>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</si>
  <si>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</si>
  <si>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</si>
  <si>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</si>
  <si>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</si>
  <si>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</si>
  <si>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</si>
  <si>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</si>
  <si>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</si>
  <si>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</si>
  <si>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</si>
  <si>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</si>
  <si>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</si>
  <si>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</si>
  <si>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</si>
  <si>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</si>
  <si>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</si>
  <si>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</si>
  <si>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</si>
  <si>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</si>
  <si>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</si>
  <si>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</si>
  <si>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</si>
  <si>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</si>
  <si>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</si>
  <si>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</si>
  <si>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</si>
  <si>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</si>
  <si>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</si>
  <si>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</si>
  <si>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</si>
  <si>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</si>
  <si>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</si>
  <si>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</si>
  <si>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</si>
  <si>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</si>
  <si>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</si>
  <si>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</si>
  <si>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</si>
  <si>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</si>
  <si>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</si>
  <si>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</si>
  <si>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</si>
  <si>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</si>
  <si>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</si>
  <si>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</si>
  <si>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</si>
  <si>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</si>
  <si>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</si>
  <si>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</si>
  <si>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</si>
  <si>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</si>
  <si>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</si>
  <si>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</si>
  <si>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</si>
  <si>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</si>
  <si>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</si>
  <si>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</si>
  <si>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</si>
  <si>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</si>
  <si>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</si>
  <si>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</si>
  <si>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</si>
  <si>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</si>
  <si>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</si>
  <si>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</si>
  <si>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</si>
  <si>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</si>
  <si>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</si>
  <si>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</si>
  <si>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</si>
  <si>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</si>
  <si>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</si>
  <si>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</si>
  <si>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</si>
  <si>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</si>
  <si>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</si>
  <si>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</si>
  <si>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</si>
  <si>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</si>
  <si>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</si>
  <si>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</si>
  <si>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</si>
  <si>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</si>
  <si>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</si>
  <si>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</si>
  <si>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</si>
  <si>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</si>
  <si>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</si>
  <si>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</si>
  <si>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</si>
  <si>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</si>
  <si>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</si>
  <si>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</si>
  <si>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</si>
  <si>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</si>
  <si>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</si>
  <si>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</si>
  <si>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</si>
  <si>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</si>
  <si>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</si>
  <si>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</si>
  <si>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</si>
  <si>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</si>
  <si>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</si>
  <si>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</si>
  <si>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</si>
  <si>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</si>
  <si>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</si>
  <si>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</si>
  <si>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</si>
  <si>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</si>
  <si>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</si>
  <si>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</si>
  <si>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</si>
  <si>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</si>
  <si>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</si>
  <si>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</si>
  <si>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</si>
  <si>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</si>
  <si>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</si>
  <si>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</si>
  <si>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</si>
  <si>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</si>
  <si>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</si>
  <si>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</si>
  <si>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</si>
  <si>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</si>
  <si>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</si>
  <si>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</si>
  <si>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</si>
  <si>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</si>
  <si>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</si>
  <si>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</si>
  <si>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</si>
  <si>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</si>
  <si>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</si>
  <si>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</si>
  <si>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</si>
  <si>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</si>
  <si>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</si>
  <si>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</si>
  <si>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</si>
  <si>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</si>
  <si>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</si>
  <si>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</si>
  <si>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</si>
  <si>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</si>
  <si>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</si>
  <si>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</si>
  <si>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</si>
  <si>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</si>
  <si>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</si>
  <si>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</si>
  <si>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</si>
  <si>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</si>
  <si>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</si>
  <si>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</si>
  <si>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</si>
  <si>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</si>
  <si>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</si>
  <si>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</si>
  <si>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</si>
  <si>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</si>
  <si>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</si>
  <si>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</si>
  <si>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</si>
  <si>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</si>
  <si>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</si>
  <si>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</si>
  <si>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</si>
  <si>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</si>
  <si>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</si>
  <si>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</si>
  <si>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</si>
  <si>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</si>
  <si>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</si>
  <si>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</si>
  <si>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</si>
  <si>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</si>
  <si>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</si>
  <si>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</si>
  <si>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</si>
  <si>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</si>
  <si>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</si>
  <si>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</si>
  <si>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</si>
  <si>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</si>
  <si>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</si>
  <si>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</si>
  <si>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</si>
  <si>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</si>
  <si>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</si>
  <si>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</si>
  <si>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</si>
  <si>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</si>
  <si>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</si>
  <si>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</si>
  <si>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</si>
  <si>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</si>
  <si>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</si>
  <si>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</si>
  <si>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</si>
  <si>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</si>
  <si>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</si>
  <si>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</si>
  <si>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</si>
  <si>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</si>
  <si>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</si>
  <si>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</si>
  <si>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</si>
  <si>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</si>
  <si>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</si>
  <si>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</si>
  <si>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</si>
  <si>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</si>
  <si>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</si>
  <si>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</si>
  <si>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</si>
  <si>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</si>
  <si>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</si>
  <si>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</si>
  <si>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</si>
  <si>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</si>
  <si>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</si>
  <si>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</si>
  <si>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</si>
  <si>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</si>
  <si>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</si>
  <si>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</si>
  <si>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</si>
  <si>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</si>
  <si>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</si>
  <si>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</si>
  <si>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</si>
  <si>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</si>
  <si>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</si>
  <si>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</si>
  <si>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</si>
  <si>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</si>
  <si>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</si>
  <si>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</si>
  <si>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</si>
  <si>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</si>
  <si>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</si>
  <si>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</si>
  <si>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</si>
  <si>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</si>
  <si>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</si>
  <si>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</si>
  <si>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</si>
  <si>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</si>
  <si>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</si>
  <si>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</si>
  <si>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</si>
  <si>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</si>
  <si>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</si>
  <si>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</si>
  <si>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</si>
  <si>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</si>
  <si>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</si>
  <si>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</si>
  <si>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</si>
  <si>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</si>
  <si>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</si>
  <si>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</si>
  <si>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</si>
  <si>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</si>
  <si>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</si>
  <si>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</si>
  <si>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</si>
  <si>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</si>
  <si>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</si>
  <si>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</si>
  <si>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</si>
  <si>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</si>
  <si>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</si>
  <si>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</si>
  <si>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</si>
  <si>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</si>
  <si>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</si>
  <si>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</si>
  <si>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</si>
  <si>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</si>
  <si>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</si>
  <si>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</si>
  <si>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</si>
  <si>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</si>
  <si>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</si>
  <si>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</si>
  <si>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</si>
  <si>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</si>
  <si>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</si>
  <si>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</si>
  <si>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</si>
  <si>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</si>
  <si>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</si>
  <si>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</si>
  <si>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</si>
  <si>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</si>
  <si>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</si>
  <si>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</si>
  <si>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</si>
  <si>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</si>
  <si>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</si>
  <si>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</si>
  <si>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</si>
  <si>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</si>
  <si>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</si>
  <si>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</si>
  <si>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</si>
  <si>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</si>
  <si>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</si>
  <si>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</si>
  <si>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</si>
  <si>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</si>
  <si>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</si>
  <si>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</si>
  <si>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</si>
  <si>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</si>
  <si>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</si>
  <si>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</si>
  <si>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</si>
  <si>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</si>
  <si>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</si>
  <si>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</si>
  <si>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</si>
  <si>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</si>
  <si>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</si>
  <si>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</si>
  <si>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</si>
  <si>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</si>
  <si>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</si>
  <si>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</si>
  <si>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</si>
  <si>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</si>
  <si>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</si>
  <si>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</si>
  <si>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</si>
  <si>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</si>
  <si>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</si>
  <si>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</si>
  <si>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</si>
  <si>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</si>
  <si>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</si>
  <si>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</si>
  <si>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</si>
  <si>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</si>
  <si>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</si>
  <si>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</si>
  <si>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</si>
  <si>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</si>
  <si>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</si>
  <si>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</si>
  <si>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</si>
  <si>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</si>
  <si>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</si>
  <si>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</si>
  <si>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</si>
  <si>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</si>
  <si>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</si>
  <si>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</si>
  <si>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</si>
  <si>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</si>
  <si>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</si>
  <si>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</si>
  <si>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</si>
  <si>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</si>
  <si>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</si>
  <si>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</si>
  <si>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</si>
  <si>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</si>
  <si>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</si>
  <si>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</si>
  <si>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</si>
  <si>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</si>
  <si>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</si>
  <si>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</si>
  <si>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</si>
  <si>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</si>
  <si>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</si>
  <si>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</si>
  <si>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</si>
  <si>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</si>
  <si>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</si>
  <si>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</si>
  <si>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</si>
  <si>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</si>
  <si>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</si>
  <si>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</si>
  <si>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</si>
  <si>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</si>
  <si>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</si>
  <si>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</si>
  <si>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</si>
  <si>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</si>
  <si>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</si>
  <si>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</si>
  <si>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</si>
  <si>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</si>
  <si>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</si>
  <si>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</si>
  <si>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</si>
  <si>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</si>
  <si>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</si>
  <si>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</si>
  <si>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</si>
  <si>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</si>
  <si>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</si>
  <si>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</si>
  <si>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</si>
  <si>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</si>
  <si>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</si>
  <si>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</si>
  <si>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</si>
  <si>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</si>
  <si>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</si>
  <si>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</si>
  <si>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</si>
  <si>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</si>
  <si>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</si>
  <si>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</si>
  <si>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</si>
  <si>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</si>
  <si>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</si>
  <si>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</si>
  <si>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</si>
  <si>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</si>
  <si>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</si>
  <si>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</si>
  <si>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</si>
  <si>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</si>
  <si>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</si>
  <si>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</si>
  <si>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</si>
  <si>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</si>
  <si>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</si>
  <si>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</si>
  <si>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</si>
  <si>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</si>
  <si>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</si>
  <si>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</si>
  <si>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</si>
  <si>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</si>
  <si>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</si>
  <si>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</si>
  <si>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</si>
  <si>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</si>
  <si>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</si>
  <si>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</si>
  <si>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</si>
  <si>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</si>
  <si>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</si>
  <si>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</si>
  <si>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</si>
  <si>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</si>
  <si>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</si>
  <si>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</si>
  <si>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</si>
  <si>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</si>
  <si>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</si>
  <si>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</si>
  <si>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</si>
  <si>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</si>
  <si>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</si>
  <si>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</si>
  <si>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</si>
  <si>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</si>
  <si>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</si>
  <si>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</si>
  <si>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</si>
  <si>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</si>
  <si>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</si>
  <si>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</si>
  <si>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</si>
  <si>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</si>
  <si>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</si>
  <si>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</si>
  <si>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</si>
  <si>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</si>
  <si>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</si>
  <si>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</si>
  <si>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</si>
  <si>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</si>
  <si>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</si>
  <si>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</si>
  <si>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</si>
  <si>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</si>
  <si>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</si>
  <si>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</si>
  <si>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</si>
  <si>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</si>
  <si>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</si>
  <si>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</si>
  <si>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</si>
  <si>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</si>
  <si>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</si>
  <si>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</si>
  <si>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</si>
  <si>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</si>
  <si>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</si>
  <si>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</si>
  <si>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</si>
  <si>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</si>
  <si>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</si>
  <si>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</si>
  <si>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</si>
  <si>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</si>
  <si>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</si>
  <si>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</si>
  <si>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</si>
  <si>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</si>
  <si>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</si>
  <si>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</si>
  <si>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</si>
  <si>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</si>
  <si>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</si>
  <si>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</si>
  <si>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</si>
  <si>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</si>
  <si>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</si>
  <si>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</si>
  <si>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</si>
  <si>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</si>
  <si>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</si>
  <si>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</si>
  <si>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</si>
  <si>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</si>
  <si>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</si>
  <si>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</si>
  <si>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</si>
  <si>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</si>
  <si>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</si>
  <si>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</si>
  <si>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</si>
  <si>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</si>
  <si>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</si>
  <si>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</si>
  <si>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</si>
  <si>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</si>
  <si>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</si>
  <si>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</si>
  <si>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</si>
  <si>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</si>
  <si>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</si>
  <si>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</si>
  <si>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</si>
  <si>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</si>
  <si>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</si>
  <si>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</si>
  <si>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</si>
  <si>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</si>
  <si>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</si>
  <si>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</si>
  <si>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</si>
  <si>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</si>
  <si>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</si>
  <si>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</si>
  <si>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</si>
  <si>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</si>
  <si>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</si>
  <si>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</si>
  <si>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</si>
  <si>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</si>
  <si>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</si>
  <si>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</si>
  <si>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</si>
  <si>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</si>
  <si>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</si>
  <si>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</si>
  <si>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</si>
  <si>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</si>
  <si>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</si>
  <si>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</si>
  <si>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</si>
  <si>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</si>
  <si>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</si>
  <si>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</si>
  <si>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</si>
  <si>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</si>
  <si>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</si>
  <si>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</si>
  <si>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</si>
  <si>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</si>
  <si>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</si>
  <si>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</si>
  <si>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</si>
  <si>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</si>
  <si>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</si>
  <si>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</si>
  <si>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</si>
  <si>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</si>
  <si>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</si>
  <si>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</si>
  <si>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</si>
  <si>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</si>
  <si>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</si>
  <si>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</si>
  <si>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</si>
  <si>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</si>
  <si>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</si>
  <si>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</si>
  <si>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</si>
  <si>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</si>
  <si>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</si>
  <si>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</si>
  <si>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</si>
  <si>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</si>
  <si>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</si>
  <si>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</si>
  <si>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</si>
  <si>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</si>
  <si>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</si>
  <si>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</si>
  <si>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</si>
  <si>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</si>
  <si>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</si>
  <si>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</si>
  <si>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</si>
  <si>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</si>
  <si>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</si>
  <si>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</si>
  <si>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</si>
  <si>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</si>
  <si>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</si>
  <si>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</si>
  <si>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</si>
  <si>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</si>
  <si>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</si>
  <si>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</si>
  <si>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</si>
  <si>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</si>
  <si>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</si>
  <si>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</si>
  <si>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</si>
  <si>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</si>
  <si>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</si>
  <si>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</si>
  <si>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</si>
  <si>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</si>
  <si>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</si>
  <si>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</si>
  <si>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</si>
  <si>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</si>
  <si>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</si>
  <si>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</si>
  <si>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</si>
  <si>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</si>
  <si>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</si>
  <si>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</si>
  <si>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</si>
  <si>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</si>
  <si>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</si>
  <si>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</si>
  <si>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</si>
  <si>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</si>
  <si>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</si>
  <si>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</si>
  <si>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</si>
  <si>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</si>
  <si>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</si>
  <si>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</si>
  <si>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</si>
  <si>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</si>
  <si>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</si>
  <si>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</si>
  <si>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</si>
  <si>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</si>
  <si>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</si>
  <si>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</si>
  <si>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</si>
  <si>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</si>
  <si>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</si>
  <si>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</si>
  <si>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</si>
  <si>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</si>
  <si>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</si>
  <si>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</si>
  <si>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</si>
  <si>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</si>
  <si>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</si>
  <si>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</si>
  <si>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</si>
  <si>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</si>
  <si>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</si>
  <si>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</si>
  <si>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</si>
  <si>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</si>
  <si>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</si>
  <si>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</si>
  <si>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</si>
  <si>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</si>
  <si>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</si>
  <si>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</si>
  <si>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</si>
  <si>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</si>
  <si>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</si>
  <si>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</si>
  <si>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</si>
  <si>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</si>
  <si>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</si>
  <si>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</si>
  <si>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</si>
  <si>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</si>
  <si>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</si>
  <si>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</si>
  <si>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</si>
  <si>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</si>
  <si>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</si>
  <si>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</si>
  <si>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</si>
  <si>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</si>
  <si>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</si>
  <si>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</si>
  <si>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</si>
  <si>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</si>
  <si>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</si>
  <si>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</si>
  <si>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</si>
  <si>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</si>
  <si>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</si>
  <si>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</si>
  <si>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</si>
  <si>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</si>
  <si>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</si>
  <si>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</si>
  <si>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</si>
  <si>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</si>
  <si>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</si>
  <si>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</si>
  <si>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</si>
  <si>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</si>
  <si>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</si>
  <si>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</si>
  <si>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</si>
  <si>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</si>
  <si>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</si>
  <si>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</si>
  <si>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</si>
  <si>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</si>
  <si>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</si>
  <si>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</si>
  <si>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</si>
  <si>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</si>
  <si>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</si>
  <si>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</si>
  <si>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</si>
  <si>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</si>
  <si>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</si>
  <si>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</si>
  <si>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</si>
  <si>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</si>
  <si>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</si>
  <si>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</si>
  <si>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</si>
  <si>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</si>
  <si>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</si>
  <si>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</si>
  <si>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</si>
  <si>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</si>
  <si>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</si>
  <si>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</si>
  <si>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</si>
  <si>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</si>
  <si>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</si>
  <si>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</si>
  <si>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</si>
  <si>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</si>
  <si>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</si>
  <si>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</si>
  <si>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</si>
  <si>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</si>
  <si>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</si>
  <si>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</si>
  <si>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</si>
  <si>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</si>
  <si>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</si>
  <si>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</si>
  <si>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</si>
  <si>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</si>
  <si>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</si>
  <si>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</si>
  <si>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</si>
  <si>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</si>
  <si>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</si>
  <si>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</si>
  <si>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</si>
  <si>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</si>
  <si>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</si>
  <si>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</si>
  <si>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</si>
  <si>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</si>
  <si>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</si>
  <si>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</si>
  <si>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</si>
  <si>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</si>
  <si>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</si>
  <si>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</si>
  <si>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</si>
  <si>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</si>
  <si>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</si>
  <si>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</si>
  <si>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</si>
  <si>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</si>
  <si>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</si>
  <si>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</si>
  <si>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</si>
  <si>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</si>
  <si>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</si>
  <si>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</si>
  <si>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</si>
  <si>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</si>
  <si>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</si>
  <si>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</si>
  <si>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</si>
  <si>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</si>
  <si>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</si>
  <si>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</si>
  <si>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</si>
  <si>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</si>
  <si>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</si>
  <si>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</si>
  <si>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</si>
  <si>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</si>
  <si>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</si>
  <si>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</si>
  <si>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</si>
  <si>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</si>
  <si>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</si>
  <si>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</si>
  <si>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</si>
  <si>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</si>
  <si>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</si>
  <si>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</si>
  <si>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</si>
  <si>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</si>
  <si>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</si>
  <si>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</si>
  <si>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</si>
  <si>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</si>
  <si>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</si>
  <si>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</si>
  <si>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</si>
  <si>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</si>
  <si>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</si>
  <si>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</si>
  <si>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</si>
  <si>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</si>
  <si>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</si>
  <si>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</si>
  <si>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</si>
  <si>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</si>
  <si>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</si>
  <si>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</si>
  <si>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</si>
  <si>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</si>
  <si>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</si>
  <si>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</si>
  <si>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</si>
  <si>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</si>
  <si>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</si>
  <si>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</si>
  <si>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</si>
  <si>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</si>
  <si>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</si>
  <si>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</si>
  <si>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</si>
  <si>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</si>
  <si>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</si>
  <si>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</si>
  <si>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</si>
  <si>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</si>
  <si>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</si>
  <si>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</si>
  <si>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</si>
  <si>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</si>
  <si>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</si>
  <si>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</si>
  <si>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</si>
  <si>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</si>
  <si>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</si>
  <si>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</si>
  <si>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</si>
  <si>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</si>
  <si>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</si>
  <si>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</si>
  <si>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</si>
  <si>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</si>
  <si>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</si>
  <si>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</si>
  <si>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</si>
  <si>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</si>
  <si>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</si>
  <si>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</si>
  <si>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</si>
  <si>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</si>
  <si>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</si>
  <si>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</si>
  <si>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</si>
  <si>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</si>
  <si>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</si>
  <si>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</si>
  <si>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</si>
  <si>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</si>
  <si>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</si>
  <si>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</si>
  <si>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</si>
  <si>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</si>
  <si>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</si>
  <si>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</si>
  <si>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</si>
  <si>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</si>
  <si>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</si>
  <si>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</si>
  <si>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</si>
  <si>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</si>
  <si>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</si>
  <si>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</si>
  <si>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</si>
  <si>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</si>
  <si>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</si>
  <si>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</si>
  <si>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</si>
  <si>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</si>
  <si>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</si>
  <si>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</si>
  <si>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</si>
  <si>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</si>
  <si>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</si>
  <si>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</si>
  <si>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</si>
  <si>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</si>
  <si>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</si>
  <si>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</si>
  <si>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</si>
  <si>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</si>
  <si>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</si>
  <si>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</si>
  <si>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</si>
  <si>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</si>
  <si>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</si>
  <si>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</si>
  <si>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</si>
  <si>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</si>
  <si>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</si>
  <si>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</si>
  <si>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</si>
  <si>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</si>
  <si>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</si>
  <si>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</si>
  <si>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</si>
  <si>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</si>
  <si>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</si>
  <si>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</si>
  <si>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</si>
  <si>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</si>
  <si>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</si>
  <si>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</si>
  <si>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</si>
  <si>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</si>
  <si>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</si>
  <si>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</si>
  <si>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</si>
  <si>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</si>
  <si>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</si>
  <si>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</si>
  <si>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</si>
  <si>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</si>
  <si>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</si>
  <si>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</si>
  <si>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</si>
  <si>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</si>
  <si>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</si>
  <si>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</si>
  <si>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</si>
  <si>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</si>
  <si>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</si>
  <si>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</si>
  <si>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</si>
  <si>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</si>
  <si>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</si>
  <si>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</si>
  <si>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</si>
  <si>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</si>
  <si>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</si>
  <si>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</si>
  <si>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</si>
  <si>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</si>
  <si>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</si>
  <si>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</si>
  <si>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</si>
  <si>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</si>
  <si>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</si>
  <si>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</si>
  <si>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</si>
  <si>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</si>
  <si>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</si>
  <si>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</si>
  <si>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</si>
  <si>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</si>
  <si>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</si>
  <si>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</si>
  <si>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</si>
  <si>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</si>
  <si>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</si>
  <si>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</si>
  <si>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</si>
  <si>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</si>
  <si>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</si>
  <si>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</si>
  <si>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</si>
  <si>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</si>
  <si>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</si>
  <si>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</si>
  <si>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</si>
  <si>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</si>
  <si>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</si>
  <si>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</si>
  <si>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</si>
  <si>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</si>
  <si>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</si>
  <si>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</si>
  <si>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</si>
  <si>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</si>
  <si>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</si>
  <si>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</si>
  <si>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</si>
  <si>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</si>
  <si>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</si>
  <si>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</si>
  <si>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</si>
  <si>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</si>
  <si>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</si>
  <si>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</si>
  <si>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</si>
  <si>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</si>
  <si>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</si>
  <si>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</si>
  <si>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</si>
  <si>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</si>
  <si>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</si>
  <si>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</si>
  <si>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</si>
  <si>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</si>
  <si>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</si>
  <si>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</si>
  <si>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</si>
  <si>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</si>
  <si>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</si>
  <si>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</si>
  <si>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</si>
  <si>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</si>
  <si>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</si>
  <si>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</si>
  <si>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</si>
  <si>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</si>
  <si>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</si>
  <si>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</si>
  <si>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</si>
  <si>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</si>
  <si>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</si>
  <si>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</si>
  <si>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</si>
  <si>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</si>
  <si>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</si>
  <si>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</si>
  <si>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</si>
  <si>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</si>
  <si>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</si>
  <si>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</si>
  <si>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</si>
  <si>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</si>
  <si>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</si>
  <si>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</si>
  <si>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</si>
  <si>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</si>
  <si>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</si>
  <si>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</si>
  <si>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</si>
  <si>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</si>
  <si>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</si>
  <si>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</si>
  <si>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</si>
  <si>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</si>
  <si>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</si>
  <si>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</si>
  <si>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</si>
  <si>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</si>
  <si>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</si>
  <si>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</si>
  <si>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</si>
  <si>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</si>
  <si>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</si>
  <si>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</si>
  <si>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</si>
  <si>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</si>
  <si>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</si>
  <si>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</si>
  <si>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</si>
  <si>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</si>
  <si>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</si>
  <si>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</si>
  <si>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</si>
  <si>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</si>
  <si>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</si>
  <si>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</si>
  <si>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</si>
  <si>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</si>
  <si>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</si>
  <si>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</si>
  <si>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</si>
  <si>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</si>
  <si>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</si>
  <si>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</si>
  <si>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</si>
  <si>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</si>
  <si>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</si>
  <si>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</si>
  <si>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</si>
  <si>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</si>
  <si>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</si>
  <si>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</si>
  <si>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</si>
  <si>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</si>
  <si>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</si>
  <si>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</si>
  <si>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</si>
  <si>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</si>
  <si>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</si>
  <si>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</si>
  <si>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</si>
  <si>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</si>
  <si>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</si>
  <si>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</si>
  <si>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</si>
  <si>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</si>
  <si>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</si>
  <si>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</si>
  <si>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</si>
  <si>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</si>
  <si>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</si>
  <si>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</si>
  <si>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</si>
  <si>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</si>
  <si>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</si>
  <si>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</si>
  <si>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</si>
  <si>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</si>
  <si>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</si>
  <si>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</si>
  <si>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</si>
  <si>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</si>
  <si>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</si>
  <si>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</si>
  <si>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</si>
  <si>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</si>
  <si>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</si>
  <si>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</si>
  <si>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</si>
  <si>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</si>
  <si>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</si>
  <si>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</si>
  <si>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</si>
  <si>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</si>
  <si>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</si>
  <si>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</si>
  <si>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</si>
  <si>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</si>
  <si>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</si>
  <si>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</si>
  <si>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</si>
  <si>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</si>
  <si>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</si>
  <si>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</si>
  <si>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</si>
  <si>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</si>
  <si>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</si>
  <si>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</si>
  <si>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</si>
  <si>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</si>
  <si>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</si>
  <si>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</si>
  <si>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</si>
  <si>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</si>
  <si>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</si>
  <si>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</si>
  <si>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</si>
  <si>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</si>
  <si>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</si>
  <si>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</si>
  <si>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</si>
  <si>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</si>
  <si>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</si>
  <si>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</si>
  <si>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</si>
  <si>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</si>
  <si>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</si>
  <si>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</si>
  <si>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</si>
  <si>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</si>
  <si>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</si>
  <si>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</si>
  <si>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</si>
  <si>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</si>
  <si>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</si>
  <si>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</si>
  <si>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</si>
  <si>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</si>
  <si>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</si>
  <si>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</si>
  <si>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</si>
  <si>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</si>
  <si>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</si>
  <si>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</si>
  <si>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</si>
  <si>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</si>
  <si>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</si>
  <si>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</si>
  <si>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</si>
  <si>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</si>
  <si>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</si>
  <si>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</si>
  <si>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</si>
  <si>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</si>
  <si>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</si>
  <si>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</si>
  <si>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</si>
  <si>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</si>
  <si>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</si>
  <si>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</si>
  <si>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</si>
  <si>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</si>
  <si>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</si>
  <si>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</si>
  <si>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</si>
  <si>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</si>
  <si>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</si>
  <si>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</si>
  <si>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</si>
  <si>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</si>
  <si>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</si>
  <si>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</si>
  <si>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</si>
  <si>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</si>
  <si>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</si>
  <si>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</si>
  <si>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</si>
  <si>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</si>
  <si>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</si>
  <si>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</si>
  <si>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</si>
  <si>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</si>
  <si>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</si>
  <si>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</si>
  <si>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</si>
  <si>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</si>
  <si>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</si>
  <si>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</si>
  <si>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</si>
  <si>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</si>
  <si>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</si>
  <si>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</si>
  <si>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</si>
  <si>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</si>
  <si>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</si>
  <si>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</si>
  <si>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</si>
  <si>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</si>
  <si>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</si>
  <si>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</si>
  <si>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</si>
  <si>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</si>
  <si>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</si>
  <si>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</si>
  <si>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</si>
  <si>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</si>
  <si>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</si>
  <si>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</si>
  <si>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</si>
  <si>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</si>
  <si>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</si>
  <si>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</si>
  <si>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</si>
  <si>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</si>
  <si>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</si>
  <si>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</si>
  <si>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</si>
  <si>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</si>
  <si>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</si>
  <si>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</si>
  <si>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</si>
  <si>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</si>
  <si>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</si>
  <si>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</si>
  <si>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</si>
  <si>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</si>
  <si>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</si>
  <si>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</si>
  <si>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</si>
  <si>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</si>
  <si>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</si>
  <si>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</si>
  <si>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</si>
  <si>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</si>
  <si>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</si>
  <si>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</si>
  <si>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</si>
  <si>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</si>
  <si>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</si>
  <si>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</si>
  <si>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</si>
  <si>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</si>
  <si>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</si>
  <si>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</si>
  <si>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</si>
  <si>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</si>
  <si>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</si>
  <si>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</si>
  <si>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</si>
  <si>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</si>
  <si>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</si>
  <si>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</si>
  <si>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</si>
  <si>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</si>
  <si>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</si>
  <si>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</si>
  <si>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</si>
  <si>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</si>
  <si>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</si>
  <si>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</si>
  <si>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</si>
  <si>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</si>
  <si>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</si>
  <si>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</si>
  <si>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</si>
  <si>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</si>
  <si>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</si>
  <si>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</si>
  <si>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</si>
  <si>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</si>
  <si>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</si>
  <si>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</si>
  <si>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</si>
  <si>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</si>
  <si>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</si>
  <si>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</si>
  <si>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</si>
  <si>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</si>
  <si>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</si>
  <si>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</si>
  <si>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</si>
  <si>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</si>
  <si>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</si>
  <si>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</si>
  <si>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</si>
  <si>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</si>
  <si>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</si>
  <si>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</si>
  <si>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</si>
  <si>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</si>
  <si>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</si>
  <si>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</si>
  <si>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</si>
  <si>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</si>
  <si>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</si>
  <si>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</si>
  <si>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</si>
  <si>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</si>
  <si>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</si>
  <si>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</si>
  <si>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</si>
  <si>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</si>
  <si>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</si>
  <si>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</si>
  <si>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</si>
  <si>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</si>
  <si>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</si>
  <si>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</si>
  <si>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</si>
  <si>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</si>
  <si>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</si>
  <si>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</si>
  <si>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</si>
  <si>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</si>
  <si>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</si>
  <si>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</si>
  <si>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</si>
  <si>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</si>
  <si>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</si>
  <si>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</si>
  <si>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</si>
  <si>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</si>
  <si>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</si>
  <si>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</si>
  <si>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</si>
  <si>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</si>
  <si>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</si>
  <si>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</si>
  <si>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</si>
  <si>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</si>
  <si>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</si>
  <si>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</si>
  <si>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</si>
  <si>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</si>
  <si>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</si>
  <si>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</si>
  <si>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</si>
  <si>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</si>
  <si>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</si>
  <si>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</si>
  <si>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</si>
  <si>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</si>
  <si>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</si>
  <si>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</si>
  <si>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</si>
  <si>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</si>
  <si>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</si>
  <si>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</si>
  <si>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</si>
  <si>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</si>
  <si>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</si>
  <si>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</si>
  <si>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</si>
  <si>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</si>
  <si>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</si>
  <si>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</si>
  <si>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</si>
  <si>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</si>
  <si>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</si>
  <si>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</si>
  <si>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</si>
  <si>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</si>
  <si>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</si>
  <si>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</si>
  <si>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</si>
  <si>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</si>
  <si>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</si>
  <si>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</si>
  <si>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</si>
  <si>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</si>
  <si>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</si>
  <si>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</si>
  <si>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</si>
  <si>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</si>
  <si>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</si>
  <si>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</si>
  <si>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</si>
  <si>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</si>
  <si>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</si>
  <si>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</si>
  <si>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</si>
  <si>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</si>
  <si>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</si>
  <si>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</si>
  <si>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</si>
  <si>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</si>
  <si>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</si>
  <si>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</si>
  <si>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</si>
  <si>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</si>
  <si>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</si>
  <si>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</si>
  <si>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</si>
  <si>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</si>
  <si>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</si>
  <si>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</si>
  <si>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</si>
  <si>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</si>
  <si>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</si>
  <si>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</si>
  <si>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</si>
  <si>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</si>
  <si>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</si>
  <si>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</si>
  <si>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</si>
  <si>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</si>
  <si>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</si>
  <si>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</si>
  <si>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</si>
  <si>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</si>
  <si>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</si>
  <si>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</si>
  <si>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</si>
  <si>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</si>
  <si>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</si>
  <si>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</si>
  <si>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</si>
  <si>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</si>
  <si>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</si>
  <si>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</si>
  <si>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</si>
  <si>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</si>
  <si>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</si>
  <si>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</si>
  <si>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</si>
  <si>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</si>
  <si>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</si>
  <si>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</si>
  <si>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</si>
  <si>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</si>
  <si>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</si>
  <si>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</si>
  <si>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</si>
  <si>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</si>
  <si>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</si>
  <si>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</si>
  <si>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</si>
  <si>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</si>
  <si>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</si>
  <si>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</si>
  <si>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</si>
  <si>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</si>
  <si>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</si>
  <si>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</si>
  <si>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</si>
  <si>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</si>
  <si>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</si>
  <si>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</si>
  <si>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</si>
  <si>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</si>
  <si>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</si>
  <si>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</si>
  <si>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</si>
  <si>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</si>
  <si>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</si>
  <si>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</si>
  <si>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</si>
  <si>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</si>
  <si>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</si>
  <si>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</si>
  <si>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</si>
  <si>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</si>
  <si>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</si>
  <si>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</si>
  <si>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</si>
  <si>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</si>
  <si>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</si>
  <si>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</si>
  <si>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</si>
  <si>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</si>
  <si>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</si>
  <si>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</si>
  <si>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</si>
  <si>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</si>
  <si>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</si>
  <si>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</si>
  <si>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</si>
  <si>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</si>
  <si>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</si>
  <si>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</si>
  <si>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</si>
  <si>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</si>
  <si>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</si>
  <si>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</si>
  <si>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</si>
  <si>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</si>
  <si>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</si>
  <si>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</si>
  <si>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</si>
  <si>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</si>
  <si>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</si>
  <si>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</si>
  <si>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</si>
  <si>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</si>
  <si>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</si>
  <si>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</si>
  <si>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</si>
  <si>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</si>
  <si>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</si>
  <si>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</si>
  <si>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</si>
  <si>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</si>
  <si>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</si>
  <si>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</si>
  <si>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</si>
  <si>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</si>
  <si>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</si>
  <si>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</si>
  <si>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</si>
  <si>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</si>
  <si>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</si>
  <si>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</si>
  <si>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</si>
  <si>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</si>
  <si>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</si>
  <si>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</si>
  <si>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</si>
  <si>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</si>
  <si>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</si>
  <si>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</si>
  <si>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</si>
  <si>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</si>
  <si>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</si>
  <si>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</si>
  <si>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</si>
  <si>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</si>
  <si>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</si>
  <si>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</si>
  <si>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</si>
  <si>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</si>
  <si>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</si>
  <si>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</si>
  <si>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</si>
  <si>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</si>
  <si>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</si>
  <si>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</si>
  <si>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</si>
  <si>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</si>
  <si>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</si>
  <si>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</si>
  <si>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</si>
  <si>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</si>
  <si>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</si>
  <si>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</si>
  <si>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</si>
  <si>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</si>
  <si>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</si>
  <si>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</si>
  <si>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</si>
  <si>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</si>
  <si>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</si>
  <si>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</si>
  <si>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</si>
  <si>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</si>
  <si>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</si>
  <si>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</si>
  <si>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</si>
  <si>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</si>
  <si>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</si>
  <si>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</si>
  <si>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</si>
  <si>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</si>
  <si>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</si>
  <si>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</si>
  <si>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</si>
  <si>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</si>
  <si>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</si>
  <si>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</si>
  <si>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</si>
  <si>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</si>
  <si>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</si>
  <si>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</si>
  <si>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</si>
  <si>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</si>
  <si>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</si>
  <si>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</si>
  <si>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</si>
  <si>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</si>
  <si>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</si>
  <si>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</si>
  <si>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</si>
  <si>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</si>
  <si>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</si>
  <si>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</si>
  <si>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</si>
  <si>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</si>
  <si>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</si>
  <si>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</si>
  <si>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</si>
  <si>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</si>
  <si>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</si>
  <si>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</si>
  <si>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</si>
  <si>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</si>
  <si>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</si>
  <si>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</si>
  <si>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</si>
  <si>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</si>
  <si>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</si>
  <si>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</si>
  <si>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</si>
  <si>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</si>
  <si>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</si>
  <si>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</si>
  <si>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</si>
  <si>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</si>
  <si>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</si>
  <si>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</si>
  <si>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</si>
  <si>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</si>
  <si>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</si>
  <si>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</si>
  <si>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</si>
  <si>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</si>
  <si>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</si>
  <si>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</si>
  <si>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</si>
  <si>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</si>
  <si>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</si>
  <si>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</si>
  <si>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</si>
  <si>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</si>
  <si>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</si>
  <si>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</si>
  <si>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</si>
  <si>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</si>
  <si>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</si>
  <si>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</si>
  <si>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</si>
  <si>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</si>
  <si>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</si>
  <si>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</si>
  <si>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</si>
  <si>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</si>
  <si>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</si>
  <si>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</si>
  <si>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</si>
  <si>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</si>
  <si>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</si>
  <si>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</si>
  <si>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</si>
  <si>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</si>
  <si>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</si>
  <si>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</si>
  <si>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</si>
  <si>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</si>
  <si>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</si>
  <si>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</si>
  <si>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</si>
  <si>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</si>
  <si>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</si>
  <si>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</si>
  <si>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</si>
  <si>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</si>
  <si>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</si>
  <si>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</si>
  <si>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</si>
  <si>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</si>
  <si>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</si>
  <si>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</si>
  <si>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</si>
  <si>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</si>
  <si>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</si>
  <si>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</si>
  <si>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</si>
  <si>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</si>
  <si>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</si>
  <si>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</si>
  <si>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</si>
  <si>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</si>
  <si>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</si>
  <si>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</si>
  <si>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</si>
  <si>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</si>
  <si>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</si>
  <si>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</si>
  <si>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</si>
  <si>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</si>
  <si>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</si>
  <si>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</si>
  <si>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</si>
  <si>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</si>
  <si>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</si>
  <si>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</si>
  <si>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</si>
  <si>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</si>
  <si>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</si>
  <si>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</si>
  <si>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</si>
  <si>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</si>
  <si>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</si>
  <si>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</si>
  <si>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</si>
  <si>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</si>
  <si>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</si>
  <si>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</si>
  <si>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</si>
  <si>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</si>
  <si>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</si>
  <si>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</si>
  <si>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</si>
  <si>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</si>
  <si>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</si>
  <si>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</si>
  <si>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</si>
  <si>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</si>
  <si>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</si>
  <si>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</si>
  <si>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</si>
  <si>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</si>
  <si>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</si>
  <si>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</si>
  <si>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</si>
  <si>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</si>
  <si>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</si>
  <si>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</si>
  <si>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</si>
  <si>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</si>
  <si>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</si>
  <si>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</si>
  <si>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</si>
  <si>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</si>
  <si>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</si>
  <si>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</si>
  <si>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</si>
  <si>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</si>
  <si>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</si>
  <si>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</si>
  <si>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</si>
  <si>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</si>
  <si>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</si>
  <si>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</si>
  <si>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</si>
  <si>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</si>
  <si>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</si>
  <si>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</si>
  <si>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</si>
  <si>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</si>
  <si>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</si>
  <si>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</si>
  <si>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</si>
  <si>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</si>
  <si>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</si>
  <si>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</si>
  <si>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</si>
  <si>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</si>
  <si>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</si>
  <si>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</si>
  <si>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</si>
  <si>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</si>
  <si>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</si>
  <si>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</si>
  <si>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</si>
  <si>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</si>
  <si>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</si>
  <si>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</si>
  <si>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</si>
  <si>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</si>
  <si>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</si>
  <si>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</si>
  <si>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</si>
  <si>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</si>
  <si>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</si>
  <si>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</si>
  <si>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</si>
  <si>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</si>
  <si>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</si>
  <si>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</si>
  <si>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</si>
  <si>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</si>
  <si>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</si>
  <si>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</si>
  <si>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</si>
  <si>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</si>
  <si>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</si>
  <si>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</si>
  <si>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</si>
  <si>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</si>
  <si>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</si>
  <si>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</si>
  <si>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</si>
  <si>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</si>
  <si>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</si>
  <si>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</si>
  <si>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</si>
  <si>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</si>
  <si>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</si>
  <si>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</si>
  <si>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</si>
  <si>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</si>
  <si>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</si>
  <si>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</si>
  <si>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</si>
  <si>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</si>
  <si>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</si>
  <si>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</si>
  <si>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</si>
  <si>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</si>
  <si>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</si>
  <si>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</si>
  <si>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</si>
  <si>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</si>
  <si>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</si>
  <si>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</si>
  <si>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</si>
  <si>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</si>
  <si>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</si>
  <si>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</si>
  <si>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</si>
  <si>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</si>
  <si>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</si>
  <si>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</si>
  <si>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</si>
  <si>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</si>
  <si>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</si>
  <si>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</si>
  <si>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</si>
  <si>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</si>
  <si>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</si>
  <si>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</si>
  <si>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</si>
  <si>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</si>
  <si>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</si>
  <si>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</si>
  <si>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</si>
  <si>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</si>
  <si>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</si>
  <si>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</si>
  <si>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</si>
  <si>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</si>
  <si>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</si>
  <si>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</si>
  <si>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</si>
  <si>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</si>
  <si>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</si>
  <si>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</si>
  <si>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</si>
  <si>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</si>
  <si>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</si>
  <si>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</si>
  <si>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</si>
  <si>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</si>
  <si>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</si>
  <si>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</si>
  <si>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</si>
  <si>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</si>
  <si>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</si>
  <si>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</si>
  <si>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</si>
  <si>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</si>
  <si>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</si>
  <si>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</si>
  <si>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</si>
  <si>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</si>
  <si>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</si>
  <si>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</si>
  <si>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</si>
  <si>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</si>
  <si>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</si>
  <si>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</si>
  <si>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</si>
  <si>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</si>
  <si>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</si>
  <si>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</si>
  <si>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</si>
  <si>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</si>
  <si>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</si>
  <si>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</si>
  <si>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</si>
  <si>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</si>
  <si>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</si>
  <si>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</si>
  <si>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</si>
  <si>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</si>
  <si>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</si>
  <si>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</si>
  <si>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</si>
  <si>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</si>
  <si>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</si>
  <si>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</si>
  <si>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</si>
  <si>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</si>
  <si>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</si>
  <si>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</si>
  <si>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</si>
  <si>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</si>
  <si>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</si>
  <si>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</si>
  <si>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</si>
  <si>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</si>
  <si>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</si>
  <si>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</si>
  <si>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</si>
  <si>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</si>
  <si>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</si>
  <si>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</si>
  <si>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</si>
  <si>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</si>
  <si>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</si>
  <si>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</si>
  <si>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</si>
  <si>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</si>
  <si>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</si>
  <si>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</si>
  <si>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</si>
  <si>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</si>
  <si>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</si>
  <si>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</si>
  <si>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</si>
  <si>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</si>
  <si>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</si>
  <si>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</si>
  <si>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</si>
  <si>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</si>
  <si>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</si>
  <si>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</si>
  <si>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</si>
  <si>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</si>
  <si>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</si>
  <si>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</si>
  <si>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</si>
  <si>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</si>
  <si>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</si>
  <si>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</si>
  <si>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</si>
  <si>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</si>
  <si>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</si>
  <si>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</si>
  <si>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</si>
  <si>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</si>
  <si>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</si>
  <si>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</si>
  <si>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</si>
  <si>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</si>
  <si>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</si>
  <si>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</si>
  <si>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</si>
  <si>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</si>
  <si>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</si>
  <si>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</si>
  <si>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</si>
  <si>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</si>
  <si>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</si>
  <si>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</si>
  <si>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</si>
  <si>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</si>
  <si>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</si>
  <si>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</si>
  <si>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</si>
  <si>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</si>
  <si>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</si>
  <si>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</si>
  <si>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</si>
  <si>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</si>
  <si>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</si>
  <si>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</si>
  <si>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</si>
  <si>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</si>
  <si>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</si>
  <si>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</si>
  <si>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</si>
  <si>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</si>
  <si>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</si>
  <si>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</si>
  <si>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</si>
  <si>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</si>
  <si>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</si>
  <si>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</si>
  <si>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</si>
  <si>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</si>
  <si>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</si>
  <si>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</si>
  <si>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</si>
  <si>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</si>
  <si>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</si>
  <si>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</si>
  <si>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</si>
  <si>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</si>
  <si>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</si>
  <si>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</si>
  <si>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</si>
  <si>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</si>
  <si>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</si>
  <si>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</si>
  <si>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</si>
  <si>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</si>
  <si>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</si>
  <si>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</si>
  <si>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</si>
  <si>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</si>
  <si>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</si>
  <si>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</si>
  <si>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</si>
  <si>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</si>
  <si>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</si>
  <si>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</si>
  <si>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</si>
  <si>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</si>
  <si>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</si>
  <si>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</si>
  <si>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</si>
  <si>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</si>
  <si>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</si>
  <si>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</si>
  <si>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</si>
  <si>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</si>
  <si>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</si>
  <si>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</si>
  <si>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</si>
  <si>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</si>
  <si>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</si>
  <si>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</si>
  <si>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</si>
  <si>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</si>
  <si>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</si>
  <si>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</si>
  <si>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</si>
  <si>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</si>
  <si>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</si>
  <si>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</si>
  <si>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</si>
  <si>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</si>
  <si>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</si>
  <si>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</si>
  <si>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</si>
  <si>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</si>
  <si>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</si>
  <si>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</si>
  <si>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</si>
  <si>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</si>
  <si>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</si>
  <si>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</si>
  <si>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</si>
  <si>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</si>
  <si>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</si>
  <si>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</si>
  <si>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</si>
  <si>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</si>
  <si>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</si>
  <si>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</si>
  <si>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</si>
  <si>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</si>
  <si>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</si>
  <si>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</si>
  <si>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</si>
  <si>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</si>
  <si>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</si>
  <si>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</si>
  <si>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</si>
  <si>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</si>
  <si>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</si>
  <si>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</si>
  <si>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</si>
  <si>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</si>
  <si>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</si>
  <si>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</si>
  <si>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</si>
  <si>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</si>
  <si>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</si>
  <si>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</si>
  <si>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</si>
  <si>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</si>
  <si>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</si>
  <si>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</si>
  <si>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</si>
  <si>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</si>
  <si>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</si>
  <si>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</si>
  <si>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</si>
  <si>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</si>
  <si>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</si>
  <si>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</si>
  <si>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</si>
  <si>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</si>
  <si>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</si>
  <si>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</si>
  <si>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</si>
  <si>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</si>
  <si>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</si>
  <si>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</si>
  <si>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</si>
  <si>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</si>
  <si>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</si>
  <si>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</si>
  <si>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</si>
  <si>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</si>
  <si>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</si>
  <si>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</si>
  <si>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</si>
  <si>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</si>
  <si>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</si>
  <si>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</si>
  <si>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</si>
  <si>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</si>
  <si>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</si>
  <si>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</si>
  <si>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</si>
  <si>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</si>
  <si>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</si>
  <si>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</si>
  <si>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</si>
  <si>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</si>
  <si>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</si>
  <si>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</si>
  <si>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</si>
  <si>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</si>
  <si>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</si>
  <si>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</si>
  <si>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</si>
  <si>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</si>
  <si>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</si>
  <si>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</si>
  <si>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</si>
  <si>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</si>
  <si>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</si>
  <si>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</si>
  <si>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</si>
  <si>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</si>
  <si>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</si>
  <si>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</si>
  <si>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</si>
  <si>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</si>
  <si>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</si>
  <si>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</si>
  <si>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</si>
  <si>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</si>
  <si>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</si>
  <si>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</si>
  <si>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</si>
  <si>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</si>
  <si>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</si>
  <si>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</si>
  <si>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</si>
  <si>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</si>
  <si>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</si>
  <si>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</si>
  <si>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</si>
  <si>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</si>
  <si>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</si>
  <si>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</si>
  <si>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</si>
  <si>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</si>
  <si>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</si>
  <si>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</si>
  <si>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</si>
  <si>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</si>
  <si>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</si>
  <si>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</si>
  <si>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</si>
  <si>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</si>
  <si>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</si>
  <si>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</si>
  <si>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</si>
  <si>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</si>
  <si>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</si>
  <si>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</si>
  <si>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</si>
  <si>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</si>
  <si>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</si>
  <si>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</si>
  <si>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</si>
  <si>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</si>
  <si>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</si>
  <si>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</si>
  <si>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</si>
  <si>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</si>
  <si>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</si>
  <si>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</si>
  <si>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</si>
  <si>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</si>
  <si>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</si>
  <si>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</si>
  <si>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</si>
  <si>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</si>
  <si>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</si>
  <si>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</si>
  <si>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</si>
  <si>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</si>
  <si>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</si>
  <si>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</si>
  <si>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</si>
  <si>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</si>
  <si>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</si>
  <si>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</si>
  <si>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</si>
  <si>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</si>
  <si>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</si>
  <si>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</si>
  <si>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</si>
  <si>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</si>
  <si>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</si>
  <si>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</si>
  <si>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</si>
  <si>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</si>
  <si>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</si>
  <si>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</si>
  <si>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</si>
  <si>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</si>
  <si>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</si>
  <si>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</si>
  <si>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</si>
  <si>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</si>
  <si>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</si>
  <si>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</si>
  <si>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</si>
  <si>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</si>
  <si>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</si>
  <si>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</si>
  <si>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</si>
  <si>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</si>
  <si>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</si>
  <si>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</si>
  <si>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</si>
  <si>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</si>
  <si>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</si>
  <si>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</si>
  <si>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</si>
  <si>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</si>
  <si>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</si>
  <si>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</si>
  <si>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</si>
  <si>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</si>
  <si>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</si>
  <si>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</si>
  <si>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</si>
  <si>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</si>
  <si>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</si>
  <si>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</si>
  <si>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</si>
  <si>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</si>
  <si>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</si>
  <si>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</si>
  <si>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</si>
  <si>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</si>
  <si>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</si>
  <si>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</si>
  <si>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</si>
  <si>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</si>
  <si>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</si>
  <si>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</si>
  <si>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</si>
  <si>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</si>
  <si>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</si>
  <si>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</si>
  <si>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</si>
  <si>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</si>
  <si>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</si>
  <si>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</si>
  <si>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</si>
  <si>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</si>
  <si>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</si>
  <si>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</si>
  <si>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</si>
  <si>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</si>
  <si>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</si>
  <si>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</si>
  <si>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</si>
  <si>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</si>
  <si>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</si>
  <si>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</si>
  <si>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</si>
  <si>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</si>
  <si>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</si>
  <si>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</si>
  <si>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</si>
  <si>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</si>
  <si>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</si>
  <si>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</si>
  <si>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</si>
  <si>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</si>
  <si>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</si>
  <si>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</si>
  <si>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</si>
  <si>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</si>
  <si>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</si>
  <si>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</si>
  <si>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</si>
  <si>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</si>
  <si>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</si>
  <si>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</si>
  <si>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</si>
  <si>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</si>
  <si>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</si>
  <si>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</si>
  <si>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</si>
  <si>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</si>
  <si>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</si>
  <si>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</si>
  <si>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</si>
  <si>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</si>
  <si>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</si>
  <si>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</si>
  <si>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</si>
  <si>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</si>
  <si>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</si>
  <si>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</si>
  <si>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</si>
  <si>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</si>
  <si>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</si>
  <si>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</si>
  <si>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</si>
  <si>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</si>
  <si>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</si>
  <si>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</si>
  <si>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</si>
  <si>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</si>
  <si>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</si>
  <si>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</si>
  <si>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</si>
  <si>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</si>
  <si>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</si>
  <si>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</si>
  <si>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</si>
  <si>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</si>
  <si>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</si>
  <si>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</si>
  <si>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</si>
  <si>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</si>
  <si>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</si>
  <si>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</si>
  <si>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</si>
  <si>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</si>
  <si>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</si>
  <si>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</si>
  <si>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</si>
  <si>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</si>
  <si>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</si>
  <si>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</si>
  <si>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</si>
  <si>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</si>
  <si>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</si>
  <si>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</si>
  <si>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</si>
  <si>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</si>
  <si>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</si>
  <si>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</si>
  <si>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</si>
  <si>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</si>
  <si>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</si>
  <si>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</si>
  <si>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</si>
  <si>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</si>
  <si>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</si>
  <si>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</si>
  <si>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</si>
  <si>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</si>
  <si>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</si>
  <si>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</si>
  <si>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</si>
  <si>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</si>
  <si>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</si>
  <si>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</si>
  <si>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</si>
  <si>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</si>
  <si>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</si>
  <si>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</si>
  <si>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</si>
  <si>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</si>
  <si>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</si>
  <si>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</si>
  <si>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</si>
  <si>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</si>
  <si>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</si>
  <si>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</si>
  <si>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</si>
  <si>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</si>
  <si>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</si>
  <si>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</si>
  <si>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</si>
  <si>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</si>
  <si>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</si>
  <si>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</si>
  <si>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</si>
  <si>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</si>
  <si>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</si>
  <si>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</si>
  <si>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</si>
  <si>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</si>
  <si>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</si>
  <si>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</si>
  <si>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</si>
  <si>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</si>
  <si>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</si>
  <si>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</si>
  <si>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</si>
  <si>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</si>
  <si>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</si>
  <si>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</si>
  <si>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</si>
  <si>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</si>
  <si>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</si>
  <si>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</si>
  <si>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</si>
  <si>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</si>
  <si>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</si>
  <si>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</si>
  <si>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</si>
  <si>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</si>
  <si>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</si>
  <si>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</si>
  <si>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</si>
  <si>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</si>
  <si>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</si>
  <si>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</si>
  <si>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</si>
  <si>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</si>
  <si>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</si>
  <si>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</si>
  <si>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</si>
  <si>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</si>
  <si>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</si>
  <si>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</si>
  <si>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</si>
  <si>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</si>
  <si>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</si>
  <si>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</si>
  <si>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</si>
  <si>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</si>
  <si>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</si>
  <si>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</si>
  <si>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</si>
  <si>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</si>
  <si>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</si>
  <si>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</si>
  <si>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</si>
  <si>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</si>
  <si>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</si>
  <si>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</si>
  <si>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</si>
  <si>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</si>
  <si>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</si>
  <si>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</si>
  <si>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</si>
  <si>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</si>
  <si>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</si>
  <si>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</si>
  <si>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</si>
  <si>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</si>
  <si>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</si>
  <si>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</si>
  <si>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</si>
  <si>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</si>
  <si>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</si>
  <si>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</si>
  <si>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</si>
  <si>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</si>
  <si>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</si>
  <si>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</si>
  <si>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</si>
  <si>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</si>
  <si>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</si>
  <si>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</si>
  <si>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</si>
  <si>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</si>
  <si>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</si>
  <si>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</si>
  <si>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</si>
  <si>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</si>
  <si>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</si>
  <si>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</si>
  <si>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</si>
  <si>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</si>
  <si>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</si>
  <si>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</si>
  <si>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</si>
  <si>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</si>
  <si>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</si>
  <si>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</si>
  <si>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</si>
  <si>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</si>
  <si>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</si>
  <si>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</si>
  <si>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</si>
  <si>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</si>
  <si>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</si>
  <si>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</si>
  <si>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</si>
  <si>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</si>
  <si>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</si>
  <si>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</si>
  <si>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</si>
  <si>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</si>
  <si>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</si>
  <si>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</si>
  <si>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</si>
  <si>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</si>
  <si>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</si>
  <si>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</si>
  <si>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</si>
  <si>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</si>
  <si>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</si>
  <si>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</si>
  <si>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</si>
  <si>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</si>
  <si>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</si>
  <si>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</si>
  <si>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</si>
  <si>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</si>
  <si>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</si>
  <si>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</si>
  <si>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</si>
  <si>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</si>
  <si>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</si>
  <si>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</si>
  <si>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</si>
  <si>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</si>
  <si>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</si>
  <si>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</si>
  <si>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</si>
  <si>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</si>
  <si>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</si>
  <si>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</si>
  <si>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</si>
  <si>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</si>
  <si>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</si>
  <si>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</si>
  <si>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</si>
  <si>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</si>
  <si>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</si>
  <si>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</si>
  <si>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</si>
  <si>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</si>
  <si>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</si>
  <si>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</si>
  <si>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</si>
  <si>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</si>
  <si>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</si>
  <si>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</si>
  <si>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</si>
  <si>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</si>
  <si>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</si>
  <si>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</si>
  <si>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</si>
  <si>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</si>
  <si>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</si>
  <si>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</si>
  <si>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</si>
  <si>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</si>
  <si>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</si>
  <si>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</si>
  <si>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</si>
  <si>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</si>
  <si>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</si>
  <si>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</si>
  <si>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</si>
  <si>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</si>
  <si>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</si>
  <si>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</si>
  <si>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</si>
  <si>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</si>
  <si>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</si>
  <si>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</si>
  <si>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</si>
  <si>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</si>
  <si>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</si>
  <si>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</si>
  <si>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</si>
  <si>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</si>
  <si>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</si>
  <si>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</si>
  <si>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</si>
  <si>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</si>
  <si>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</si>
  <si>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</si>
  <si>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</si>
  <si>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</si>
  <si>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</si>
  <si>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</si>
  <si>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</si>
  <si>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</si>
  <si>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</si>
  <si>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</si>
  <si>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</si>
  <si>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</si>
  <si>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</si>
  <si>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</si>
  <si>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</si>
  <si>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</si>
  <si>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</si>
  <si>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</si>
  <si>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</si>
  <si>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</si>
  <si>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</si>
  <si>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</si>
  <si>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</si>
  <si>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</si>
  <si>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</si>
  <si>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</si>
  <si>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</si>
  <si>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</si>
  <si>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</si>
  <si>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</si>
  <si>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</si>
  <si>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</si>
  <si>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</si>
  <si>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</si>
  <si>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</si>
  <si>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</si>
  <si>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</si>
  <si>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</si>
  <si>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</si>
  <si>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</si>
  <si>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</si>
  <si>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</si>
  <si>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</si>
  <si>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</si>
  <si>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</si>
  <si>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</si>
  <si>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</si>
  <si>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</si>
  <si>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</si>
  <si>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</si>
  <si>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</si>
  <si>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</si>
  <si>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</si>
  <si>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</si>
  <si>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</si>
  <si>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</si>
  <si>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</si>
  <si>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</si>
  <si>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</si>
  <si>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</si>
  <si>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</si>
  <si>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</si>
  <si>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</si>
  <si>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</si>
  <si>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</si>
  <si>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</si>
  <si>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</si>
  <si>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</si>
  <si>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</si>
  <si>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</si>
  <si>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</si>
  <si>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</si>
  <si>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</si>
  <si>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</si>
  <si>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</si>
  <si>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</si>
  <si>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</si>
  <si>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</si>
  <si>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</si>
  <si>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</si>
  <si>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</si>
  <si>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</si>
  <si>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</si>
  <si>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</si>
  <si>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</si>
  <si>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</si>
  <si>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</si>
  <si>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</si>
  <si>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</si>
  <si>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</si>
  <si>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</si>
  <si>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</si>
  <si>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</si>
  <si>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</si>
  <si>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</si>
  <si>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</si>
  <si>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</si>
  <si>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</si>
  <si>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</si>
  <si>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</si>
  <si>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</si>
  <si>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</si>
  <si>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</si>
  <si>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</si>
  <si>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</si>
  <si>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</si>
  <si>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</si>
  <si>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</si>
  <si>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</si>
  <si>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</si>
  <si>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</si>
  <si>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</si>
  <si>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</si>
  <si>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</si>
  <si>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</si>
  <si>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</si>
  <si>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</si>
  <si>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</si>
  <si>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</si>
  <si>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</si>
  <si>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</si>
  <si>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</si>
  <si>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</si>
  <si>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</si>
  <si>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</si>
  <si>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</si>
  <si>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</si>
  <si>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</si>
  <si>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</si>
  <si>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</si>
  <si>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</si>
  <si>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</si>
  <si>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</si>
  <si>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</si>
  <si>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</si>
  <si>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</si>
  <si>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</si>
  <si>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</si>
  <si>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</si>
  <si>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</si>
  <si>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</si>
  <si>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</si>
  <si>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</si>
  <si>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</si>
  <si>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</si>
  <si>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</si>
  <si>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</si>
  <si>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</si>
  <si>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</si>
  <si>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</si>
  <si>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</si>
  <si>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</si>
  <si>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</si>
  <si>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</si>
  <si>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</si>
  <si>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</si>
  <si>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</si>
  <si>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</si>
  <si>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</si>
  <si>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</si>
  <si>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</si>
  <si>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</si>
  <si>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</si>
  <si>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</si>
  <si>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</si>
  <si>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</si>
  <si>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</si>
  <si>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</si>
  <si>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</si>
  <si>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</si>
  <si>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</si>
  <si>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</si>
  <si>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</si>
  <si>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</si>
  <si>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</si>
  <si>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</si>
  <si>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</si>
  <si>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</si>
  <si>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</si>
  <si>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</si>
  <si>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</si>
  <si>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</si>
  <si>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</si>
  <si>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</si>
  <si>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</si>
  <si>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</si>
  <si>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</si>
  <si>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</si>
  <si>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</si>
  <si>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</si>
  <si>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</si>
  <si>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</si>
  <si>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</si>
  <si>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</si>
  <si>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</si>
  <si>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</si>
  <si>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</si>
  <si>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</si>
  <si>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</si>
  <si>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</si>
  <si>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</si>
  <si>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</si>
  <si>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</si>
  <si>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</si>
  <si>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</si>
  <si>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</si>
  <si>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</si>
  <si>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</si>
  <si>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</si>
  <si>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</si>
  <si>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</si>
  <si>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</si>
  <si>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</si>
  <si>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</si>
  <si>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</si>
  <si>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</si>
  <si>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</si>
  <si>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</si>
  <si>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</si>
  <si>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</si>
  <si>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</si>
  <si>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</si>
  <si>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</si>
  <si>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</si>
  <si>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</si>
  <si>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</si>
  <si>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</si>
  <si>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</si>
  <si>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</si>
  <si>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</si>
  <si>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</si>
  <si>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</si>
  <si>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</si>
  <si>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</si>
  <si>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</si>
  <si>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</si>
  <si>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</si>
  <si>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</si>
  <si>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</si>
  <si>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</si>
  <si>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</si>
  <si>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</si>
  <si>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</si>
  <si>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</si>
  <si>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</si>
  <si>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</si>
  <si>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</si>
  <si>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</si>
  <si>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</si>
  <si>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</si>
  <si>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</si>
  <si>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</si>
  <si>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</si>
  <si>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</si>
  <si>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</si>
  <si>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</si>
  <si>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</si>
  <si>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</si>
  <si>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</si>
  <si>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</si>
  <si>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</si>
  <si>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</si>
  <si>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</si>
  <si>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</si>
  <si>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</si>
  <si>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</si>
  <si>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</si>
  <si>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</si>
  <si>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</si>
  <si>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</si>
  <si>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</si>
  <si>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</si>
  <si>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</si>
  <si>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</si>
  <si>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</si>
  <si>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</si>
  <si>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</si>
  <si>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</si>
  <si>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</si>
  <si>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</si>
  <si>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</si>
  <si>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</si>
  <si>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</si>
  <si>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</si>
  <si>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</si>
  <si>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</si>
  <si>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</si>
  <si>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</si>
  <si>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</si>
  <si>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</si>
  <si>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</si>
  <si>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</si>
  <si>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</si>
  <si>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</si>
  <si>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</si>
  <si>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</si>
  <si>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</si>
  <si>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</si>
  <si>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</si>
  <si>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</si>
  <si>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</si>
  <si>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</si>
  <si>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</si>
  <si>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</si>
  <si>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</si>
  <si>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</si>
  <si>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</si>
  <si>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</si>
  <si>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</si>
  <si>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</si>
  <si>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</si>
  <si>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</si>
  <si>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</si>
  <si>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</si>
  <si>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</si>
  <si>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</si>
  <si>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</si>
  <si>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</si>
  <si>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</si>
  <si>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</si>
  <si>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</si>
  <si>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</si>
  <si>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</si>
  <si>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</si>
  <si>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</si>
  <si>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</si>
  <si>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</si>
  <si>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</si>
  <si>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</si>
  <si>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</si>
  <si>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</si>
  <si>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</si>
  <si>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</si>
  <si>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</si>
  <si>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</si>
  <si>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</si>
  <si>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</si>
  <si>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</si>
  <si>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</si>
  <si>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</si>
  <si>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</si>
  <si>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</si>
  <si>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</si>
  <si>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</si>
  <si>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</si>
  <si>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</si>
  <si>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</si>
  <si>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</si>
  <si>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</si>
  <si>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</si>
  <si>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</si>
  <si>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</si>
  <si>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</si>
  <si>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</si>
  <si>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</si>
  <si>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</si>
  <si>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</si>
  <si>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</si>
  <si>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</si>
  <si>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</si>
  <si>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</si>
  <si>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</si>
  <si>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</si>
  <si>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</si>
  <si>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</si>
  <si>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</si>
  <si>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</si>
  <si>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</si>
  <si>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</si>
  <si>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</si>
  <si>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</si>
  <si>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</si>
  <si>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</si>
  <si>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</si>
  <si>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</si>
  <si>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</si>
  <si>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</si>
  <si>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</si>
  <si>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</si>
  <si>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</si>
  <si>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</si>
  <si>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</si>
  <si>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</si>
  <si>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</si>
  <si>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</si>
  <si>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</si>
  <si>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</si>
  <si>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</si>
  <si>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</si>
  <si>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</si>
  <si>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</si>
  <si>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</si>
  <si>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</si>
  <si>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</si>
  <si>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</si>
  <si>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</si>
  <si>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</si>
  <si>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</si>
  <si>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</si>
  <si>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</si>
  <si>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</si>
  <si>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</si>
  <si>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</si>
  <si>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</si>
  <si>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</si>
  <si>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</si>
  <si>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</si>
  <si>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</si>
  <si>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</si>
  <si>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</si>
  <si>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</si>
  <si>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</si>
  <si>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</si>
  <si>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</si>
  <si>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</si>
  <si>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</si>
  <si>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</si>
  <si>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</si>
  <si>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</si>
  <si>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</si>
  <si>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</si>
  <si>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</si>
  <si>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</si>
  <si>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</si>
  <si>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</si>
  <si>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</si>
  <si>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</si>
  <si>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</si>
  <si>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</si>
  <si>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</si>
  <si>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</si>
  <si>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</si>
  <si>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</si>
  <si>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</si>
  <si>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</si>
  <si>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</si>
  <si>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</si>
  <si>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</si>
  <si>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</si>
  <si>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</si>
  <si>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</si>
  <si>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</si>
  <si>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</si>
  <si>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</si>
  <si>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</si>
  <si>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</si>
  <si>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</si>
  <si>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</si>
  <si>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</si>
  <si>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</si>
  <si>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</si>
  <si>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</si>
  <si>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</si>
  <si>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</si>
  <si>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</si>
  <si>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</si>
  <si>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</si>
  <si>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</si>
  <si>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</si>
  <si>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</si>
  <si>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</si>
  <si>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</si>
  <si>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</si>
  <si>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</si>
  <si>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</si>
  <si>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</si>
  <si>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</si>
  <si>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</si>
  <si>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</si>
  <si>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</si>
  <si>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</si>
  <si>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</si>
  <si>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</si>
  <si>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</si>
  <si>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</si>
  <si>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</si>
  <si>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</si>
  <si>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</si>
  <si>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</si>
  <si>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</si>
  <si>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</si>
  <si>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</si>
  <si>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</si>
  <si>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</si>
  <si>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</si>
  <si>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</si>
  <si>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</si>
  <si>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</si>
  <si>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</si>
  <si>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</si>
  <si>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</si>
  <si>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</si>
  <si>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</si>
  <si>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</si>
  <si>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</si>
  <si>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</si>
  <si>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</si>
  <si>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</si>
  <si>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</si>
  <si>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</si>
  <si>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</si>
  <si>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</si>
  <si>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</si>
  <si>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</si>
  <si>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</si>
  <si>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</si>
  <si>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</si>
  <si>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</si>
  <si>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</si>
  <si>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</si>
  <si>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</si>
  <si>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</si>
  <si>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</si>
  <si>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</si>
  <si>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</si>
  <si>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</si>
  <si>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</si>
  <si>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</si>
  <si>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</si>
  <si>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</si>
  <si>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</si>
  <si>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</si>
  <si>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</si>
  <si>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</si>
  <si>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</si>
  <si>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</si>
  <si>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</si>
  <si>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</si>
  <si>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</si>
  <si>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</si>
  <si>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</si>
  <si>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</si>
  <si>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</si>
  <si>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</si>
  <si>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</si>
  <si>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</si>
  <si>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</si>
  <si>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</si>
  <si>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</si>
  <si>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</si>
  <si>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</si>
  <si>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</si>
  <si>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</si>
  <si>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</si>
  <si>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</si>
  <si>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</si>
  <si>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</si>
  <si>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</si>
  <si>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</si>
  <si>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</si>
  <si>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</si>
  <si>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</si>
  <si>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</si>
  <si>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</si>
  <si>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</si>
  <si>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</si>
  <si>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</si>
  <si>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</si>
  <si>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</si>
  <si>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</si>
  <si>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</si>
  <si>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</si>
  <si>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</si>
  <si>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</si>
  <si>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</si>
  <si>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</si>
  <si>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</si>
  <si>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</si>
  <si>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</si>
  <si>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</si>
  <si>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</si>
  <si>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</si>
  <si>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</si>
  <si>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</si>
  <si>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</si>
  <si>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</si>
  <si>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</si>
  <si>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</si>
  <si>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</si>
  <si>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</si>
  <si>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</si>
  <si>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</si>
  <si>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</si>
  <si>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</si>
  <si>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</si>
  <si>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</si>
  <si>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</si>
  <si>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</si>
  <si>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</si>
  <si>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</si>
  <si>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</si>
  <si>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</si>
  <si>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</si>
  <si>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</si>
  <si>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</si>
  <si>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</si>
  <si>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</si>
  <si>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</si>
  <si>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</si>
  <si>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</si>
  <si>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</si>
  <si>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</si>
  <si>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</si>
  <si>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</si>
  <si>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</si>
  <si>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</si>
  <si>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</si>
  <si>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</si>
  <si>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</si>
  <si>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</si>
  <si>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</si>
  <si>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</si>
  <si>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</si>
  <si>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</si>
  <si>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</si>
  <si>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</si>
  <si>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</si>
  <si>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</si>
  <si>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</si>
  <si>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</si>
  <si>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</si>
  <si>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</si>
  <si>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</si>
  <si>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</si>
  <si>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</si>
  <si>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</si>
  <si>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</si>
  <si>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</si>
  <si>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</si>
  <si>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</si>
  <si>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</si>
  <si>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</si>
  <si>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</si>
  <si>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</si>
  <si>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</si>
  <si>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</si>
  <si>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</si>
  <si>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</si>
  <si>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</si>
  <si>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</si>
  <si>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</si>
  <si>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</si>
  <si>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</si>
  <si>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</si>
  <si>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</si>
  <si>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</si>
  <si>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</si>
  <si>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</si>
  <si>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</si>
  <si>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</si>
  <si>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</si>
  <si>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</si>
  <si>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</si>
  <si>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</si>
  <si>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</si>
  <si>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</si>
  <si>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</si>
  <si>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</si>
  <si>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</si>
  <si>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</si>
  <si>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</si>
  <si>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</si>
  <si>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</si>
  <si>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</si>
  <si>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</si>
  <si>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</si>
  <si>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</si>
  <si>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</si>
  <si>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</si>
  <si>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</si>
  <si>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</si>
  <si>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</si>
  <si>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</si>
  <si>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</si>
  <si>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</si>
  <si>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</si>
  <si>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</si>
  <si>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</si>
  <si>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</si>
  <si>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</si>
  <si>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</si>
  <si>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</si>
  <si>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</si>
  <si>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</si>
  <si>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</si>
  <si>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</si>
  <si>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</si>
  <si>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</si>
  <si>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</si>
  <si>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</si>
  <si>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</si>
  <si>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</si>
  <si>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</si>
  <si>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</si>
  <si>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</si>
  <si>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</si>
  <si>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</si>
  <si>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</si>
  <si>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</si>
  <si>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</si>
  <si>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</si>
  <si>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</si>
  <si>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</si>
  <si>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</si>
  <si>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</si>
  <si>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</si>
  <si>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</si>
  <si>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</si>
  <si>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</si>
  <si>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</si>
  <si>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</si>
  <si>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</si>
  <si>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</si>
  <si>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</si>
  <si>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</si>
  <si>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</si>
  <si>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</si>
  <si>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</si>
  <si>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</si>
  <si>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</si>
  <si>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</si>
  <si>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</si>
  <si>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</si>
  <si>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</si>
  <si>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</si>
  <si>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</si>
  <si>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</si>
  <si>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</si>
  <si>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</si>
  <si>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</si>
  <si>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</si>
  <si>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</si>
  <si>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</si>
  <si>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</si>
  <si>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</si>
  <si>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</si>
  <si>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</si>
  <si>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</si>
  <si>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</si>
  <si>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</si>
  <si>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</si>
  <si>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</si>
  <si>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</si>
  <si>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</si>
  <si>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</si>
  <si>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</si>
  <si>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</si>
  <si>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</si>
  <si>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</si>
  <si>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</si>
  <si>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</si>
  <si>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</si>
  <si>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</si>
  <si>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</si>
  <si>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</si>
  <si>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</si>
  <si>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</si>
  <si>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</si>
  <si>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</si>
  <si>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</si>
  <si>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</si>
  <si>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</si>
  <si>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</si>
  <si>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</si>
  <si>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</si>
  <si>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</si>
  <si>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</si>
  <si>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</si>
  <si>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</si>
  <si>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</si>
  <si>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</si>
  <si>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</si>
  <si>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</si>
  <si>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</si>
  <si>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</si>
  <si>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</si>
  <si>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</si>
  <si>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</si>
  <si>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</si>
  <si>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</si>
  <si>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</si>
  <si>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</si>
  <si>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</si>
  <si>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</si>
  <si>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</si>
  <si>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</si>
  <si>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</si>
  <si>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</si>
  <si>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</si>
  <si>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</si>
  <si>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</si>
  <si>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</si>
  <si>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</si>
  <si>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</si>
  <si>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</si>
  <si>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</si>
  <si>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</si>
  <si>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</si>
  <si>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</si>
  <si>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</si>
  <si>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</si>
  <si>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</si>
  <si>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</si>
  <si>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</si>
  <si>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</si>
  <si>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</si>
  <si>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</si>
  <si>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</si>
  <si>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</si>
  <si>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</si>
  <si>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</si>
  <si>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</si>
  <si>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</si>
  <si>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</si>
  <si>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</si>
  <si>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</si>
  <si>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</si>
  <si>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</si>
  <si>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</si>
  <si>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</si>
  <si>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</si>
  <si>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</si>
  <si>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</si>
  <si>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</si>
  <si>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</si>
  <si>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</si>
  <si>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</si>
  <si>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</si>
  <si>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</si>
  <si>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</si>
  <si>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</si>
  <si>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</si>
  <si>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</si>
  <si>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</si>
  <si>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</si>
  <si>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</si>
  <si>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</si>
  <si>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</si>
  <si>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</si>
  <si>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</si>
  <si>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</si>
  <si>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</si>
  <si>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</si>
  <si>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</si>
  <si>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</si>
  <si>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</si>
  <si>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</si>
  <si>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</si>
  <si>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</si>
  <si>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</si>
  <si>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</si>
  <si>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</si>
  <si>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</si>
  <si>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</si>
  <si>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</si>
  <si>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</si>
  <si>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</si>
  <si>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</si>
  <si>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</si>
  <si>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</si>
  <si>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</si>
  <si>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</si>
  <si>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</si>
  <si>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</si>
  <si>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</si>
  <si>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</si>
  <si>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</si>
  <si>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</si>
  <si>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</si>
  <si>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</si>
  <si>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</si>
  <si>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</si>
  <si>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</si>
  <si>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</si>
  <si>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</si>
  <si>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</si>
  <si>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</si>
  <si>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</si>
  <si>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</si>
  <si>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</si>
  <si>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</si>
  <si>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</si>
  <si>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</si>
  <si>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</si>
  <si>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</si>
  <si>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</si>
  <si>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</si>
  <si>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</si>
  <si>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</si>
  <si>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</si>
  <si>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</si>
  <si>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</si>
  <si>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</si>
  <si>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</si>
  <si>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</si>
  <si>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</si>
  <si>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</si>
  <si>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</si>
  <si>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</si>
  <si>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</si>
  <si>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</si>
  <si>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</si>
  <si>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</si>
  <si>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</si>
  <si>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</si>
  <si>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</si>
  <si>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</si>
  <si>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</si>
  <si>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</si>
  <si>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</si>
  <si>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</si>
  <si>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</si>
  <si>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</si>
  <si>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</si>
  <si>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</si>
  <si>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</si>
  <si>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</si>
  <si>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</si>
  <si>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</si>
  <si>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</si>
  <si>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</si>
  <si>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</si>
  <si>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</si>
  <si>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</si>
  <si>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</si>
  <si>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</si>
  <si>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</si>
  <si>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</si>
  <si>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</si>
  <si>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</si>
  <si>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</si>
  <si>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</si>
  <si>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</si>
  <si>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</si>
  <si>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</si>
  <si>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</si>
  <si>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</si>
  <si>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</si>
  <si>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</si>
  <si>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</si>
  <si>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</si>
  <si>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</si>
  <si>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</si>
  <si>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</si>
  <si>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</si>
  <si>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</si>
  <si>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</si>
  <si>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</si>
  <si>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</si>
  <si>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</si>
  <si>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</si>
  <si>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</si>
  <si>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</si>
  <si>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</si>
  <si>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</si>
  <si>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</si>
  <si>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</si>
  <si>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</si>
  <si>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</si>
  <si>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</si>
  <si>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</si>
  <si>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</si>
  <si>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</si>
  <si>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</si>
  <si>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</si>
  <si>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</si>
  <si>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</si>
  <si>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</si>
  <si>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</si>
  <si>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</si>
  <si>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</si>
  <si>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</si>
  <si>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</si>
  <si>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</si>
  <si>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</si>
  <si>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</si>
  <si>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</si>
  <si>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</si>
  <si>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</si>
  <si>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</si>
  <si>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</si>
  <si>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</si>
  <si>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</si>
  <si>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</si>
  <si>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</si>
  <si>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</si>
  <si>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</si>
  <si>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</si>
  <si>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</si>
  <si>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</si>
  <si>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</si>
  <si>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</si>
  <si>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</si>
  <si>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</si>
  <si>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</si>
  <si>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</si>
  <si>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</si>
  <si>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</si>
  <si>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</si>
  <si>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</si>
  <si>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</si>
  <si>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</si>
  <si>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</si>
  <si>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</si>
  <si>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</si>
  <si>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</si>
  <si>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</si>
  <si>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</si>
  <si>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</si>
  <si>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</si>
  <si>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</si>
  <si>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</si>
  <si>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</si>
  <si>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</si>
  <si>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</si>
  <si>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</si>
  <si>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</si>
  <si>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</si>
  <si>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</si>
  <si>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</si>
  <si>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</si>
  <si>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</si>
  <si>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</si>
  <si>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</si>
  <si>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</si>
  <si>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</si>
  <si>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</si>
  <si>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</si>
  <si>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</si>
  <si>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</si>
  <si>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</si>
  <si>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</si>
  <si>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</si>
  <si>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</si>
  <si>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</si>
  <si>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</si>
  <si>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</si>
  <si>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</si>
  <si>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</si>
  <si>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</si>
  <si>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</si>
  <si>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</si>
  <si>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</si>
  <si>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</si>
  <si>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</si>
  <si>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</si>
  <si>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</si>
  <si>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</si>
  <si>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</si>
  <si>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</si>
  <si>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</si>
  <si>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</si>
  <si>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</si>
  <si>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</si>
  <si>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</si>
  <si>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</si>
  <si>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</si>
  <si>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</si>
  <si>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</si>
  <si>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</si>
  <si>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</si>
  <si>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</si>
  <si>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</si>
  <si>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</si>
  <si>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</si>
  <si>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</si>
  <si>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</si>
  <si>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</si>
  <si>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</si>
  <si>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</si>
  <si>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</si>
  <si>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</si>
  <si>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</si>
  <si>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</si>
  <si>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</si>
  <si>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</si>
  <si>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</si>
  <si>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</si>
  <si>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</si>
  <si>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</si>
  <si>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</si>
  <si>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</si>
  <si>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</si>
  <si>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</si>
  <si>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</si>
  <si>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</si>
  <si>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</si>
  <si>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</si>
  <si>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</si>
  <si>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</si>
  <si>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</si>
  <si>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</si>
  <si>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</si>
  <si>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</si>
  <si>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</si>
  <si>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</si>
  <si>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</si>
  <si>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</si>
  <si>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</si>
  <si>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</si>
  <si>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</si>
  <si>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</si>
  <si>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</si>
  <si>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</si>
  <si>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</si>
  <si>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</si>
  <si>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</si>
  <si>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</si>
  <si>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</si>
  <si>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</si>
  <si>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</si>
  <si>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</si>
  <si>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</si>
  <si>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</si>
  <si>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</si>
  <si>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</si>
  <si>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</si>
  <si>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</si>
  <si>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</si>
  <si>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</si>
  <si>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</si>
  <si>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</si>
  <si>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</si>
  <si>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</si>
  <si>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</si>
  <si>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</si>
  <si>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</si>
  <si>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</si>
  <si>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</si>
  <si>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</si>
  <si>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</si>
  <si>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</si>
  <si>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</si>
  <si>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</si>
  <si>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</si>
  <si>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</si>
  <si>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</si>
  <si>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</si>
  <si>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</si>
  <si>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</si>
  <si>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</si>
  <si>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</si>
  <si>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</si>
  <si>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</si>
  <si>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</si>
  <si>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</si>
  <si>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</si>
  <si>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</si>
  <si>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</si>
  <si>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</si>
  <si>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</si>
  <si>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</si>
  <si>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</si>
  <si>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</si>
  <si>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</si>
  <si>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</si>
  <si>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</si>
  <si>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</si>
  <si>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</si>
  <si>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</si>
  <si>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</si>
  <si>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</si>
  <si>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</si>
  <si>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</si>
  <si>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</si>
  <si>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</si>
  <si>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</si>
  <si>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</si>
  <si>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</si>
  <si>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</si>
  <si>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</si>
  <si>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</si>
  <si>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</si>
  <si>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</si>
  <si>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</si>
  <si>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</si>
  <si>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</si>
  <si>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</si>
  <si>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</si>
  <si>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</si>
  <si>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</si>
  <si>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</si>
  <si>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</si>
  <si>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</si>
  <si>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</si>
  <si>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</si>
  <si>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</si>
  <si>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</si>
  <si>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</si>
  <si>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</si>
  <si>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</si>
  <si>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</si>
  <si>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</si>
  <si>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</si>
  <si>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</si>
  <si>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</si>
  <si>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</si>
  <si>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</si>
  <si>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</si>
  <si>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</si>
  <si>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</si>
  <si>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</si>
  <si>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</si>
  <si>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</si>
  <si>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</si>
  <si>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</si>
  <si>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</si>
  <si>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</si>
  <si>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</si>
  <si>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</si>
  <si>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</si>
  <si>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</si>
  <si>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</si>
  <si>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</si>
  <si>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</si>
  <si>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</si>
  <si>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</si>
  <si>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</si>
  <si>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</si>
  <si>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</si>
  <si>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</si>
  <si>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</si>
  <si>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</si>
  <si>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</si>
  <si>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</si>
  <si>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</si>
  <si>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</si>
  <si>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</si>
  <si>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</si>
  <si>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</si>
  <si>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</si>
  <si>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</si>
  <si>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</si>
  <si>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</si>
  <si>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</si>
  <si>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</si>
  <si>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</si>
  <si>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</si>
  <si>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</si>
  <si>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</si>
  <si>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</si>
  <si>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</si>
  <si>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</si>
  <si>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</si>
  <si>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</si>
  <si>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</si>
  <si>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</si>
  <si>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</si>
  <si>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</si>
  <si>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</si>
  <si>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</si>
  <si>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</si>
  <si>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</si>
  <si>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</si>
  <si>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</si>
  <si>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</si>
  <si>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</si>
  <si>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</si>
  <si>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</si>
  <si>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</si>
  <si>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</si>
  <si>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</si>
  <si>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</si>
  <si>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</si>
  <si>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</si>
  <si>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</si>
  <si>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</si>
  <si>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</si>
  <si>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</si>
  <si>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</si>
  <si>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</si>
  <si>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</si>
  <si>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</si>
  <si>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</si>
  <si>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</si>
  <si>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</si>
  <si>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</si>
  <si>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</si>
  <si>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</si>
  <si>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</si>
  <si>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</si>
  <si>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</si>
  <si>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</si>
  <si>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</si>
  <si>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</si>
  <si>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</si>
  <si>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</si>
  <si>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</si>
  <si>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</si>
  <si>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</si>
  <si>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</si>
  <si>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</si>
  <si>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</si>
  <si>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</si>
  <si>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</si>
  <si>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</si>
  <si>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</si>
  <si>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</si>
  <si>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</si>
  <si>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</si>
  <si>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</si>
  <si>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</si>
  <si>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</si>
  <si>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</si>
  <si>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</si>
  <si>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</si>
  <si>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</si>
  <si>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</si>
  <si>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</si>
  <si>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</si>
  <si>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</si>
  <si>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</si>
  <si>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</si>
  <si>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</si>
  <si>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</si>
  <si>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</si>
  <si>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</si>
  <si>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</si>
  <si>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</si>
  <si>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</si>
  <si>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</si>
  <si>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</si>
  <si>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</si>
  <si>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</si>
  <si>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</si>
  <si>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</si>
  <si>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</si>
  <si>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</si>
  <si>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</si>
  <si>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</si>
  <si>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</si>
  <si>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</si>
  <si>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</si>
  <si>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</si>
  <si>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</si>
  <si>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</si>
  <si>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</si>
  <si>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</si>
  <si>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</si>
  <si>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</si>
  <si>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</si>
  <si>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</si>
  <si>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</si>
  <si>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</si>
  <si>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</si>
  <si>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</si>
  <si>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</si>
  <si>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</si>
  <si>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</si>
  <si>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</si>
  <si>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</si>
  <si>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</si>
  <si>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</si>
  <si>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</si>
  <si>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</si>
  <si>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</si>
  <si>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</si>
  <si>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</si>
  <si>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</si>
  <si>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</si>
  <si>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</si>
  <si>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</si>
  <si>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</si>
  <si>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</si>
  <si>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</si>
  <si>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</si>
  <si>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</si>
  <si>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</si>
  <si>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</si>
  <si>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</si>
  <si>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</si>
  <si>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</si>
  <si>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</si>
  <si>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</si>
  <si>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</si>
  <si>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</si>
  <si>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</si>
  <si>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</si>
  <si>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</si>
  <si>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</si>
  <si>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</si>
  <si>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</si>
  <si>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</si>
  <si>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</si>
  <si>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</si>
  <si>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</si>
  <si>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</si>
  <si>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</si>
  <si>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</si>
  <si>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</si>
  <si>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</si>
  <si>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</si>
  <si>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</si>
  <si>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</si>
  <si>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</si>
  <si>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</si>
  <si>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</si>
  <si>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</si>
  <si>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</si>
  <si>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</si>
  <si>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</si>
  <si>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</si>
  <si>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</si>
  <si>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</si>
  <si>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</si>
  <si>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</si>
  <si>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</si>
  <si>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</si>
  <si>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</si>
  <si>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</si>
  <si>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</si>
  <si>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</si>
  <si>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</si>
  <si>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</si>
  <si>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</si>
  <si>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</si>
  <si>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</si>
  <si>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</si>
  <si>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</si>
  <si>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</si>
  <si>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</si>
  <si>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</si>
  <si>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</si>
  <si>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</si>
  <si>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</si>
  <si>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</si>
  <si>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</si>
  <si>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</si>
  <si>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</si>
  <si>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</si>
  <si>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</si>
  <si>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</si>
  <si>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</si>
  <si>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</si>
  <si>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</si>
  <si>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</si>
  <si>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</si>
  <si>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</si>
  <si>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</si>
  <si>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</si>
  <si>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</si>
  <si>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</si>
  <si>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</si>
  <si>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</si>
  <si>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</si>
  <si>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</si>
  <si>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</si>
  <si>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</si>
  <si>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</si>
  <si>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</si>
  <si>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</si>
  <si>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</si>
  <si>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</si>
  <si>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</si>
  <si>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</si>
  <si>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</si>
  <si>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</si>
  <si>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</si>
  <si>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</si>
  <si>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</si>
  <si>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</si>
  <si>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</si>
  <si>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</si>
  <si>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</si>
  <si>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</si>
  <si>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</si>
  <si>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</si>
  <si>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</si>
  <si>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</si>
  <si>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</si>
  <si>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</si>
  <si>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</si>
  <si>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</si>
  <si>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</si>
  <si>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</si>
  <si>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</si>
  <si>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</si>
  <si>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</si>
  <si>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</si>
  <si>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</si>
  <si>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</si>
  <si>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</si>
  <si>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</si>
  <si>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</si>
  <si>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</si>
  <si>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</si>
  <si>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</si>
  <si>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</si>
  <si>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</si>
  <si>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</si>
  <si>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</si>
  <si>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</si>
  <si>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</si>
  <si>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</si>
  <si>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</si>
  <si>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</si>
  <si>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</si>
  <si>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</si>
  <si>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</si>
  <si>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</si>
  <si>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</si>
  <si>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</si>
  <si>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</si>
  <si>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</si>
  <si>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</si>
  <si>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</si>
  <si>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</si>
  <si>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</si>
  <si>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</si>
  <si>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</si>
  <si>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</si>
  <si>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</si>
  <si>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</si>
  <si>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</si>
  <si>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</si>
  <si>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</si>
  <si>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</si>
  <si>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</si>
  <si>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</si>
  <si>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</si>
  <si>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</si>
  <si>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</si>
  <si>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</si>
  <si>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</si>
  <si>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</si>
  <si>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</si>
  <si>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</si>
  <si>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</si>
  <si>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</si>
  <si>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</si>
  <si>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</si>
  <si>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</si>
  <si>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</si>
  <si>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</si>
  <si>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</si>
  <si>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</si>
  <si>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</si>
  <si>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</si>
  <si>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</si>
  <si>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</si>
  <si>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</si>
  <si>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</si>
  <si>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</si>
  <si>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</si>
  <si>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</si>
  <si>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</si>
  <si>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</si>
  <si>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</si>
  <si>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</si>
  <si>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</si>
  <si>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</si>
  <si>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</si>
  <si>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</si>
  <si>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</si>
  <si>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</si>
  <si>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</si>
  <si>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</si>
  <si>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</si>
  <si>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</si>
  <si>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</si>
  <si>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</si>
  <si>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</si>
  <si>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</si>
  <si>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</si>
  <si>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</si>
  <si>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</si>
  <si>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</si>
  <si>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</si>
  <si>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</si>
  <si>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</si>
  <si>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</si>
  <si>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</si>
  <si>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</si>
  <si>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</si>
  <si>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</si>
  <si>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</si>
  <si>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</si>
  <si>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</si>
  <si>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</si>
  <si>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</si>
  <si>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</si>
  <si>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</si>
  <si>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</si>
  <si>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</si>
  <si>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</si>
  <si>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</si>
  <si>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</si>
  <si>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</si>
  <si>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</si>
  <si>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</si>
  <si>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</si>
  <si>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</si>
  <si>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</si>
  <si>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</si>
  <si>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</si>
  <si>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</si>
  <si>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</si>
  <si>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</si>
  <si>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</si>
  <si>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</si>
  <si>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</si>
  <si>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</si>
  <si>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</si>
  <si>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</si>
  <si>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</si>
  <si>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</si>
  <si>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</si>
  <si>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</si>
  <si>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</si>
  <si>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</si>
  <si>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</si>
  <si>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</si>
  <si>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</si>
  <si>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</si>
  <si>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</si>
  <si>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</si>
  <si>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</si>
  <si>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</si>
  <si>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</si>
  <si>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</si>
  <si>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</si>
  <si>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</si>
  <si>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</si>
  <si>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</si>
  <si>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</si>
  <si>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</si>
  <si>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</si>
  <si>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</si>
  <si>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</si>
  <si>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</si>
  <si>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</si>
  <si>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</si>
  <si>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</si>
  <si>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</si>
  <si>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</si>
  <si>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</si>
  <si>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</si>
  <si>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</si>
  <si>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</si>
  <si>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</si>
  <si>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</si>
  <si>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</si>
  <si>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</si>
  <si>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</si>
  <si>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</si>
  <si>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</si>
  <si>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</si>
  <si>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</si>
  <si>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</si>
  <si>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</si>
  <si>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</si>
  <si>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</si>
  <si>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</si>
  <si>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</si>
  <si>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</si>
  <si>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</si>
  <si>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</si>
  <si>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</si>
  <si>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</si>
  <si>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</si>
  <si>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</si>
  <si>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</si>
  <si>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</si>
  <si>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</si>
  <si>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</si>
  <si>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</si>
  <si>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</si>
  <si>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</si>
  <si>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</si>
  <si>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</si>
  <si>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</si>
  <si>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</si>
  <si>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</si>
  <si>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</si>
  <si>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</si>
  <si>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</si>
  <si>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</si>
  <si>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</si>
  <si>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</si>
  <si>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</si>
  <si>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</si>
  <si>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</si>
  <si>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</si>
  <si>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</si>
  <si>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</si>
  <si>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</si>
  <si>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</si>
  <si>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</si>
  <si>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</si>
  <si>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</si>
  <si>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</si>
  <si>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</si>
  <si>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</si>
  <si>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</si>
  <si>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</si>
  <si>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</si>
  <si>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</si>
  <si>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</si>
  <si>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</si>
  <si>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</si>
  <si>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</si>
  <si>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</si>
  <si>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</si>
  <si>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</si>
  <si>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</si>
  <si>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</si>
  <si>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</si>
  <si>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</si>
  <si>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</si>
  <si>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</si>
  <si>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</si>
  <si>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</si>
  <si>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</si>
  <si>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</si>
  <si>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</si>
  <si>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</si>
  <si>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</si>
  <si>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</si>
  <si>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</si>
  <si>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</si>
  <si>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</si>
  <si>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</si>
  <si>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</si>
  <si>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</si>
  <si>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</si>
  <si>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</si>
  <si>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</si>
  <si>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</si>
  <si>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</si>
  <si>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</si>
  <si>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</si>
  <si>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</si>
  <si>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</si>
  <si>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</si>
  <si>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</si>
  <si>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</si>
  <si>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</si>
  <si>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</si>
  <si>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</si>
  <si>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</si>
  <si>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</si>
  <si>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</si>
  <si>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</si>
  <si>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</si>
  <si>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</si>
  <si>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</si>
  <si>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</si>
  <si>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</si>
  <si>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</si>
  <si>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</si>
  <si>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</si>
  <si>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</si>
  <si>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</si>
  <si>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</si>
  <si>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</si>
  <si>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</si>
  <si>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</si>
  <si>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</si>
  <si>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</si>
  <si>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</si>
  <si>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</si>
  <si>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</si>
  <si>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</si>
  <si>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</si>
  <si>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</si>
  <si>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</si>
  <si>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</si>
  <si>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</si>
  <si>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</si>
  <si>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</si>
  <si>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</si>
  <si>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</si>
  <si>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</si>
  <si>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</si>
  <si>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</si>
  <si>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</si>
  <si>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</si>
  <si>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</si>
  <si>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</si>
  <si>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</si>
  <si>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</si>
  <si>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</si>
  <si>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</si>
  <si>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</si>
  <si>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</si>
  <si>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</si>
  <si>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</si>
  <si>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</si>
  <si>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</si>
  <si>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</si>
  <si>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</si>
  <si>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</si>
  <si>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</si>
  <si>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</si>
  <si>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</si>
  <si>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</si>
  <si>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</si>
  <si>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</si>
  <si>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</si>
  <si>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</si>
  <si>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</si>
  <si>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</si>
  <si>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</si>
  <si>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</si>
  <si>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</si>
  <si>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</si>
  <si>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</si>
  <si>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</si>
  <si>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</si>
  <si>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</si>
  <si>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</si>
  <si>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</si>
  <si>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</si>
  <si>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</si>
  <si>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</si>
  <si>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</si>
  <si>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</si>
  <si>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</si>
  <si>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</si>
  <si>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</si>
  <si>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</si>
  <si>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</si>
  <si>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</si>
  <si>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</si>
  <si>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</si>
  <si>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</si>
  <si>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</si>
  <si>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</si>
  <si>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</si>
  <si>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</si>
  <si>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</si>
  <si>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</si>
  <si>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</si>
  <si>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</si>
  <si>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</si>
  <si>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</si>
  <si>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</si>
  <si>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</si>
  <si>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</si>
  <si>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</si>
  <si>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</si>
  <si>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</si>
  <si>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</si>
  <si>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</si>
  <si>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</si>
  <si>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</si>
  <si>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</si>
  <si>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</si>
  <si>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</si>
  <si>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</si>
  <si>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</si>
  <si>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</si>
  <si>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</si>
  <si>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</si>
  <si>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</si>
  <si>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</si>
  <si>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</si>
  <si>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</si>
  <si>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</si>
  <si>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</si>
  <si>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</si>
  <si>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</si>
  <si>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</si>
  <si>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</si>
  <si>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</si>
  <si>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</si>
  <si>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</si>
  <si>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</si>
  <si>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</si>
  <si>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</si>
  <si>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</si>
  <si>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</si>
  <si>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</si>
  <si>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</si>
  <si>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</si>
  <si>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</si>
  <si>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</si>
  <si>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</si>
  <si>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</si>
  <si>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</si>
  <si>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</si>
  <si>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</si>
  <si>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</si>
  <si>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</si>
  <si>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</si>
  <si>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</si>
  <si>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</si>
  <si>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</si>
  <si>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</si>
  <si>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</si>
  <si>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</si>
  <si>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</si>
  <si>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</si>
  <si>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</si>
  <si>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</si>
  <si>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</si>
  <si>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</si>
  <si>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</si>
  <si>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</si>
  <si>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</si>
  <si>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</si>
  <si>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</si>
  <si>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</si>
  <si>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</si>
  <si>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</si>
  <si>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</si>
  <si>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</si>
  <si>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</si>
  <si>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</si>
  <si>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</si>
  <si>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</si>
  <si>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</si>
  <si>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</si>
  <si>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</si>
  <si>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</si>
  <si>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</si>
  <si>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</si>
  <si>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</si>
  <si>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</si>
  <si>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</si>
  <si>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</si>
  <si>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</si>
  <si>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</si>
  <si>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</si>
  <si>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</si>
  <si>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</si>
  <si>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</si>
  <si>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</si>
  <si>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</si>
  <si>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</si>
  <si>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</si>
  <si>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</si>
  <si>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</si>
  <si>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</si>
  <si>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</si>
  <si>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</si>
  <si>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</si>
  <si>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</si>
  <si>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</si>
  <si>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</si>
  <si>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</si>
  <si>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</si>
  <si>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</si>
  <si>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</si>
  <si>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</si>
  <si>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</si>
  <si>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</si>
  <si>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</si>
  <si>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</si>
  <si>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</si>
  <si>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</si>
  <si>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</si>
  <si>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</si>
  <si>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</si>
  <si>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</si>
  <si>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</si>
  <si>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</si>
  <si>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</si>
  <si>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</si>
  <si>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</si>
  <si>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</si>
  <si>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</si>
  <si>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</si>
  <si>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</si>
  <si>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</si>
  <si>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</si>
  <si>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</si>
  <si>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</si>
  <si>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</si>
  <si>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</si>
  <si>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</si>
  <si>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</si>
  <si>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</si>
  <si>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</si>
  <si>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</si>
  <si>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</si>
  <si>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</si>
  <si>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</si>
  <si>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</si>
  <si>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</si>
  <si>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</si>
  <si>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</si>
  <si>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</si>
  <si>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</si>
  <si>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</si>
  <si>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</si>
  <si>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</si>
  <si>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</si>
  <si>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</si>
  <si>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</si>
  <si>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</si>
  <si>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</si>
  <si>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</si>
  <si>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</si>
  <si>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</si>
  <si>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</si>
  <si>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</si>
  <si>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</si>
  <si>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</si>
  <si>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</si>
  <si>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</si>
  <si>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</si>
  <si>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</si>
  <si>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</si>
  <si>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</si>
  <si>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</si>
  <si>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</si>
  <si>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</si>
  <si>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</si>
  <si>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</si>
  <si>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</si>
  <si>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</si>
  <si>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</si>
  <si>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</si>
  <si>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</si>
  <si>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</si>
  <si>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</si>
  <si>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</si>
  <si>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</si>
  <si>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</si>
  <si>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</si>
  <si>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</si>
  <si>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</si>
  <si>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</si>
  <si>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</si>
  <si>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</si>
  <si>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</si>
  <si>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</si>
  <si>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</si>
  <si>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</si>
  <si>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</si>
  <si>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</si>
  <si>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</si>
  <si>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</si>
  <si>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</si>
  <si>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</si>
  <si>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</si>
  <si>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</si>
  <si>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</si>
  <si>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</si>
  <si>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</si>
  <si>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</si>
  <si>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</si>
  <si>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</si>
  <si>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</si>
  <si>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</si>
  <si>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</si>
  <si>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</si>
  <si>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</si>
  <si>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</si>
  <si>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</si>
  <si>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</si>
  <si>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</si>
  <si>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</si>
  <si>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</si>
  <si>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</si>
  <si>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</si>
  <si>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</si>
  <si>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</si>
  <si>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</si>
  <si>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</si>
  <si>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</si>
  <si>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</si>
  <si>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</si>
  <si>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</si>
  <si>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</si>
  <si>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</si>
  <si>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</si>
  <si>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</si>
  <si>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</si>
  <si>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</si>
  <si>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</si>
  <si>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</si>
  <si>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</si>
  <si>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</si>
  <si>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</si>
  <si>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</si>
  <si>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</si>
  <si>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</si>
  <si>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</si>
  <si>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</si>
  <si>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</si>
  <si>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</si>
  <si>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</si>
  <si>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</si>
  <si>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</si>
  <si>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</si>
  <si>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</si>
  <si>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</si>
  <si>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</si>
  <si>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</si>
  <si>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</si>
  <si>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</si>
  <si>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</si>
  <si>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</si>
  <si>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</si>
  <si>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</si>
  <si>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</si>
  <si>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</si>
  <si>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</si>
  <si>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</si>
  <si>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</si>
  <si>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</si>
  <si>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</si>
  <si>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</si>
  <si>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</si>
  <si>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</si>
  <si>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</si>
  <si>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</si>
  <si>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</si>
  <si>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</si>
  <si>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</si>
  <si>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</si>
  <si>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</si>
  <si>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</si>
  <si>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</si>
  <si>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</si>
  <si>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</si>
  <si>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</si>
  <si>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</si>
  <si>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</si>
  <si>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</si>
  <si>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</si>
  <si>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</si>
  <si>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</si>
  <si>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</si>
  <si>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</si>
  <si>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</si>
  <si>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</si>
  <si>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</si>
  <si>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</si>
  <si>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</si>
  <si>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</si>
  <si>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</si>
  <si>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</si>
  <si>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</si>
  <si>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</si>
  <si>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</si>
  <si>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</si>
  <si>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</si>
  <si>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</si>
  <si>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</si>
  <si>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</si>
  <si>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</si>
  <si>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</si>
  <si>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</si>
  <si>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</si>
  <si>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</si>
  <si>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</si>
  <si>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</si>
  <si>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</si>
  <si>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</si>
  <si>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</si>
  <si>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</si>
  <si>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</si>
  <si>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</si>
  <si>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</si>
  <si>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</si>
  <si>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</si>
  <si>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</si>
  <si>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</si>
  <si>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</si>
  <si>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</si>
  <si>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</si>
  <si>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</si>
  <si>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</si>
  <si>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</si>
  <si>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</si>
  <si>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</si>
  <si>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</si>
  <si>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</si>
  <si>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</si>
  <si>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</si>
  <si>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</si>
  <si>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</si>
  <si>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</si>
  <si>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</si>
  <si>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</si>
  <si>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</si>
  <si>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</si>
  <si>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</si>
  <si>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</si>
  <si>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</si>
  <si>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</si>
  <si>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</si>
  <si>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</si>
  <si>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</si>
  <si>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</si>
  <si>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</si>
  <si>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</si>
  <si>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</si>
  <si>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</si>
  <si>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</si>
  <si>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</si>
  <si>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</si>
  <si>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</si>
  <si>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</si>
  <si>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</si>
  <si>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</si>
  <si>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</si>
  <si>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</si>
  <si>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</si>
  <si>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</si>
  <si>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</si>
  <si>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</si>
  <si>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</si>
  <si>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</si>
  <si>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</si>
  <si>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</si>
  <si>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</si>
  <si>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</si>
  <si>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</si>
  <si>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</si>
  <si>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</si>
  <si>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</si>
  <si>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</si>
  <si>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</si>
  <si>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</si>
  <si>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</si>
  <si>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</si>
  <si>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</si>
  <si>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</si>
  <si>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</si>
  <si>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</si>
  <si>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</si>
  <si>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</si>
  <si>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</si>
  <si>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</si>
  <si>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</si>
  <si>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</si>
  <si>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</si>
  <si>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</si>
  <si>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</si>
  <si>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</si>
  <si>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</si>
  <si>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</si>
  <si>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</si>
  <si>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</si>
  <si>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</si>
  <si>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</si>
  <si>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</si>
  <si>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</si>
  <si>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</si>
  <si>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</si>
  <si>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</si>
  <si>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</si>
  <si>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</si>
  <si>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</si>
  <si>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</si>
  <si>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</si>
  <si>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</si>
  <si>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</si>
  <si>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</si>
  <si>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</si>
  <si>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</si>
  <si>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</si>
  <si>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</si>
  <si>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</si>
  <si>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</si>
  <si>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</si>
  <si>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</si>
  <si>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</si>
  <si>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</si>
  <si>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</si>
  <si>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</si>
  <si>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</si>
  <si>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</si>
  <si>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</si>
  <si>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</si>
  <si>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</si>
  <si>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</si>
  <si>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</si>
  <si>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</si>
  <si>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</si>
  <si>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</si>
  <si>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</si>
  <si>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</si>
  <si>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</si>
  <si>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</si>
  <si>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</si>
  <si>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</si>
  <si>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</si>
  <si>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</si>
  <si>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</si>
  <si>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</si>
  <si>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</si>
  <si>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</si>
  <si>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</si>
  <si>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</si>
  <si>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</si>
  <si>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</si>
  <si>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</si>
  <si>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</si>
  <si>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</si>
  <si>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</si>
  <si>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</si>
  <si>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</si>
  <si>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</si>
  <si>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</si>
  <si>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</si>
  <si>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</si>
  <si>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</si>
  <si>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</si>
  <si>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</si>
  <si>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</si>
  <si>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</si>
  <si>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</si>
  <si>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</si>
  <si>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</si>
  <si>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</si>
  <si>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</si>
  <si>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</si>
  <si>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</si>
  <si>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</si>
  <si>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</si>
  <si>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</si>
  <si>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</si>
  <si>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</si>
  <si>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</si>
  <si>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</si>
  <si>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</si>
  <si>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</si>
  <si>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</si>
  <si>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</si>
  <si>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</si>
  <si>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</si>
  <si>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</si>
  <si>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</si>
  <si>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</si>
  <si>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</si>
  <si>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</si>
  <si>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</si>
  <si>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</si>
  <si>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</si>
  <si>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</si>
  <si>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</si>
  <si>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</si>
  <si>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</si>
  <si>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</si>
  <si>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</si>
  <si>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</si>
  <si>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</si>
  <si>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</si>
  <si>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</si>
  <si>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</si>
  <si>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</si>
  <si>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</si>
  <si>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</si>
  <si>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</si>
  <si>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</si>
  <si>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</si>
  <si>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</si>
  <si>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</si>
  <si>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</si>
  <si>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</si>
  <si>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</si>
  <si>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</si>
  <si>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</si>
  <si>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</si>
  <si>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</si>
  <si>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</si>
  <si>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</si>
  <si>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</si>
  <si>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</si>
  <si>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</si>
  <si>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</si>
  <si>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</si>
  <si>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</si>
  <si>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</si>
  <si>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</si>
  <si>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</si>
  <si>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</si>
  <si>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</si>
  <si>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</si>
  <si>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</si>
  <si>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</si>
  <si>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</si>
  <si>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</si>
  <si>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</si>
  <si>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</si>
  <si>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</si>
  <si>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</si>
  <si>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</si>
  <si>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</si>
  <si>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</si>
  <si>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</si>
  <si>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</si>
  <si>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</si>
  <si>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</si>
  <si>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</si>
  <si>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</si>
  <si>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</si>
  <si>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</si>
  <si>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</si>
  <si>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</si>
  <si>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</si>
  <si>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</si>
  <si>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</si>
  <si>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</si>
  <si>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</si>
  <si>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</si>
  <si>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</si>
  <si>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</si>
  <si>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</si>
  <si>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</si>
  <si>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</si>
  <si>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</si>
  <si>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</si>
  <si>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</si>
  <si>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</si>
  <si>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</si>
  <si>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</si>
  <si>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</si>
  <si>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</si>
  <si>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</si>
  <si>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</si>
  <si>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</si>
  <si>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</si>
  <si>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</si>
  <si>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</si>
  <si>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</si>
  <si>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</si>
  <si>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</si>
  <si>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</si>
  <si>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</si>
  <si>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</si>
  <si>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</si>
  <si>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</si>
  <si>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</si>
  <si>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</si>
  <si>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</si>
  <si>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</si>
  <si>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</si>
  <si>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</si>
  <si>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</si>
  <si>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</si>
  <si>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</si>
  <si>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</si>
  <si>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</si>
  <si>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</si>
  <si>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</si>
  <si>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</si>
  <si>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</si>
  <si>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</si>
  <si>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</si>
  <si>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</si>
  <si>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</si>
  <si>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</si>
  <si>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</si>
  <si>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</si>
  <si>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</si>
  <si>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</si>
  <si>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</si>
  <si>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</si>
  <si>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</si>
  <si>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</si>
  <si>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</si>
  <si>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</si>
  <si>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</si>
  <si>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</si>
  <si>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</si>
  <si>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</si>
  <si>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</si>
  <si>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</si>
  <si>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</si>
  <si>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</si>
  <si>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</si>
  <si>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</si>
  <si>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</si>
  <si>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</si>
  <si>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</si>
  <si>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</si>
  <si>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</si>
  <si>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</si>
  <si>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</si>
  <si>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</si>
  <si>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</si>
  <si>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</si>
  <si>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</si>
  <si>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</si>
  <si>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</si>
  <si>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</si>
  <si>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</si>
  <si>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</si>
  <si>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</si>
  <si>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</si>
  <si>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</si>
  <si>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</si>
  <si>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</si>
  <si>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</si>
  <si>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</si>
  <si>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</si>
  <si>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</si>
  <si>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</si>
  <si>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</si>
  <si>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</si>
  <si>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</si>
  <si>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</si>
  <si>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</si>
  <si>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</si>
  <si>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</si>
  <si>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</si>
  <si>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</si>
  <si>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</si>
  <si>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</si>
  <si>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</si>
  <si>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</si>
  <si>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</si>
  <si>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</si>
  <si>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</si>
  <si>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</si>
  <si>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</si>
  <si>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</si>
  <si>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</si>
  <si>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</si>
  <si>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</si>
  <si>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</si>
  <si>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</si>
  <si>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</si>
  <si>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</si>
  <si>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</si>
  <si>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</si>
  <si>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</si>
  <si>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</si>
  <si>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</si>
  <si>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</si>
  <si>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</si>
  <si>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</si>
  <si>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</si>
  <si>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</si>
  <si>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</si>
  <si>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</si>
  <si>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</si>
  <si>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</si>
  <si>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</si>
  <si>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</si>
  <si>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</si>
  <si>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</si>
  <si>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</si>
  <si>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</si>
  <si>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</si>
  <si>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</si>
  <si>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</si>
  <si>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</si>
  <si>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</si>
  <si>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</si>
  <si>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</si>
  <si>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</si>
  <si>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</si>
  <si>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</si>
  <si>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</si>
  <si>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</si>
  <si>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</si>
  <si>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</si>
  <si>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</si>
  <si>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</si>
  <si>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</si>
  <si>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</si>
  <si>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</si>
  <si>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</si>
  <si>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</si>
  <si>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</si>
  <si>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</si>
  <si>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</si>
  <si>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</si>
  <si>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</si>
  <si>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</si>
  <si>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</si>
  <si>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</si>
  <si>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</si>
  <si>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</si>
  <si>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</si>
  <si>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</si>
  <si>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</si>
  <si>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</si>
  <si>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</si>
  <si>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</si>
  <si>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</si>
  <si>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</si>
  <si>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</si>
  <si>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</si>
  <si>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</si>
  <si>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</si>
  <si>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</si>
  <si>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</si>
  <si>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</si>
  <si>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</si>
  <si>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</si>
  <si>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</si>
  <si>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</si>
  <si>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</si>
  <si>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</si>
  <si>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</si>
  <si>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</si>
  <si>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</si>
  <si>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</si>
  <si>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</si>
  <si>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</si>
  <si>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</si>
  <si>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</si>
  <si>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</si>
  <si>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</si>
  <si>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</si>
  <si>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</si>
  <si>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</si>
  <si>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</si>
  <si>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</si>
  <si>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</si>
  <si>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</si>
  <si>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</si>
  <si>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</si>
  <si>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</si>
  <si>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</si>
  <si>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</si>
  <si>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</si>
  <si>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</si>
  <si>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</si>
  <si>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</si>
  <si>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</si>
  <si>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</si>
  <si>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</si>
  <si>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</si>
  <si>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</si>
  <si>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</si>
  <si>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</si>
  <si>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</si>
  <si>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</si>
  <si>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</si>
  <si>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</si>
  <si>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</si>
  <si>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</si>
  <si>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</si>
  <si>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</si>
  <si>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</si>
  <si>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</si>
  <si>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</si>
  <si>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</si>
  <si>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</si>
  <si>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</si>
  <si>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</si>
  <si>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</si>
  <si>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</si>
  <si>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</si>
  <si>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</si>
  <si>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</si>
  <si>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</si>
  <si>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</si>
  <si>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</si>
  <si>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</si>
  <si>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</si>
  <si>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</si>
  <si>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</si>
  <si>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</si>
  <si>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</si>
  <si>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</si>
  <si>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</si>
  <si>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</si>
  <si>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</si>
  <si>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</si>
  <si>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</si>
  <si>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</si>
  <si>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</si>
  <si>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</si>
  <si>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</si>
  <si>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</si>
  <si>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</si>
  <si>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</si>
  <si>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</si>
  <si>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</si>
  <si>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</si>
  <si>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</si>
  <si>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</si>
  <si>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</si>
  <si>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</si>
  <si>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</si>
  <si>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</si>
  <si>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</si>
  <si>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</si>
  <si>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</si>
  <si>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</si>
  <si>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</si>
  <si>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</si>
  <si>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</si>
  <si>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</si>
  <si>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</si>
  <si>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</si>
  <si>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</si>
  <si>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</si>
  <si>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</si>
  <si>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</si>
  <si>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</si>
  <si>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</si>
  <si>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</si>
  <si>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</si>
  <si>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</si>
  <si>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</si>
  <si>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</si>
  <si>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</si>
  <si>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</si>
  <si>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</si>
  <si>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</si>
  <si>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</si>
  <si>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</si>
  <si>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</si>
  <si>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</si>
  <si>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</si>
  <si>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</si>
  <si>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</si>
  <si>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</si>
  <si>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</si>
  <si>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</si>
  <si>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</si>
  <si>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</si>
  <si>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</si>
  <si>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</si>
  <si>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</si>
  <si>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</si>
  <si>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</si>
  <si>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</si>
  <si>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</si>
  <si>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</si>
  <si>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</si>
  <si>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</si>
  <si>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</si>
  <si>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</si>
  <si>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</si>
  <si>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</si>
  <si>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</si>
  <si>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</si>
  <si>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</si>
  <si>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</si>
  <si>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</si>
  <si>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</si>
  <si>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</si>
  <si>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</si>
  <si>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</si>
  <si>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</si>
  <si>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</si>
  <si>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</si>
  <si>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</si>
  <si>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</si>
  <si>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</si>
  <si>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</si>
  <si>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</si>
  <si>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</si>
  <si>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</si>
  <si>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</si>
  <si>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</si>
  <si>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</si>
  <si>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</si>
  <si>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</si>
  <si>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</si>
  <si>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</si>
  <si>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</si>
  <si>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</si>
  <si>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</si>
  <si>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</si>
  <si>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</si>
  <si>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</si>
  <si>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</si>
  <si>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</si>
  <si>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</si>
  <si>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</si>
  <si>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</si>
  <si>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</si>
  <si>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</si>
  <si>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</si>
  <si>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</si>
  <si>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</si>
  <si>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</si>
  <si>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</si>
  <si>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</si>
  <si>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</si>
  <si>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</si>
  <si>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</si>
  <si>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</si>
  <si>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</si>
  <si>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</si>
  <si>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</si>
  <si>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</si>
  <si>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</si>
  <si>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</si>
  <si>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</si>
  <si>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</si>
  <si>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</si>
  <si>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</si>
  <si>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</si>
  <si>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</si>
  <si>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</si>
  <si>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</si>
  <si>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</si>
  <si>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</si>
  <si>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</si>
  <si>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</si>
  <si>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</si>
  <si>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</si>
  <si>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</si>
  <si>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</si>
  <si>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</si>
  <si>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</si>
  <si>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</si>
  <si>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</si>
  <si>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</si>
  <si>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</si>
  <si>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</si>
  <si>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</si>
  <si>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</si>
  <si>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</si>
  <si>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</si>
  <si>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</si>
  <si>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</si>
  <si>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</si>
  <si>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</si>
  <si>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</si>
  <si>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</si>
  <si>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</si>
  <si>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</si>
  <si>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</si>
  <si>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</si>
  <si>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</si>
  <si>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</si>
  <si>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</si>
  <si>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</si>
  <si>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</si>
  <si>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</si>
  <si>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</si>
  <si>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</si>
  <si>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</si>
  <si>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</si>
  <si>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</si>
  <si>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</si>
  <si>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</si>
  <si>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</si>
  <si>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</si>
  <si>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</si>
  <si>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</si>
  <si>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</si>
  <si>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</si>
  <si>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</si>
  <si>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</si>
  <si>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</si>
  <si>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</si>
  <si>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</si>
  <si>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</si>
  <si>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</si>
  <si>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</si>
  <si>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</si>
  <si>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</si>
  <si>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</si>
  <si>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</si>
  <si>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</si>
  <si>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</si>
  <si>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</si>
  <si>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</si>
  <si>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</si>
  <si>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</si>
  <si>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</si>
  <si>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</si>
  <si>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</si>
  <si>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</si>
  <si>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</si>
  <si>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</si>
  <si>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</si>
  <si>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</si>
  <si>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</si>
  <si>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</si>
  <si>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</si>
  <si>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</si>
  <si>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</si>
  <si>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</si>
  <si>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</si>
  <si>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</si>
  <si>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</si>
  <si>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</si>
  <si>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</si>
  <si>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</si>
  <si>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</si>
  <si>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</si>
  <si>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</si>
  <si>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</si>
  <si>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</si>
  <si>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</si>
  <si>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</si>
  <si>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</si>
  <si>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</si>
  <si>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</si>
  <si>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</si>
  <si>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</si>
  <si>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</si>
  <si>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</si>
  <si>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</si>
  <si>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</si>
  <si>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</si>
  <si>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</si>
  <si>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</si>
  <si>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</si>
  <si>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</si>
  <si>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</si>
  <si>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</si>
  <si>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</si>
  <si>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</si>
  <si>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</si>
  <si>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</si>
  <si>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</si>
  <si>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</si>
  <si>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</si>
  <si>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</si>
  <si>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</si>
  <si>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</si>
  <si>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</si>
  <si>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</si>
  <si>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</si>
  <si>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</si>
  <si>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</si>
  <si>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</si>
  <si>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</si>
  <si>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</si>
  <si>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</si>
  <si>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</si>
  <si>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</si>
  <si>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</si>
  <si>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</si>
  <si>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</si>
  <si>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</si>
  <si>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</si>
  <si>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</si>
  <si>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</si>
  <si>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</si>
  <si>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</si>
  <si>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</si>
  <si>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</si>
  <si>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</si>
  <si>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</si>
  <si>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</si>
  <si>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</si>
  <si>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</si>
  <si>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</si>
  <si>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</si>
  <si>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</si>
  <si>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</si>
  <si>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</si>
  <si>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</si>
  <si>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</si>
  <si>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</si>
  <si>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</si>
  <si>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</si>
  <si>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</si>
  <si>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</si>
  <si>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</si>
  <si>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</si>
  <si>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</si>
  <si>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</si>
  <si>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</si>
  <si>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</si>
  <si>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</si>
  <si>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</si>
  <si>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</si>
  <si>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</si>
  <si>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</si>
  <si>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</si>
  <si>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</si>
  <si>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</si>
  <si>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</si>
  <si>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</si>
  <si>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</si>
  <si>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</si>
  <si>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</si>
  <si>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</si>
  <si>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</si>
  <si>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</si>
  <si>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</si>
  <si>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</si>
  <si>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</si>
  <si>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</si>
  <si>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</si>
  <si>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</si>
  <si>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</si>
  <si>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</si>
  <si>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</si>
  <si>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</si>
  <si>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</si>
  <si>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</si>
  <si>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</si>
  <si>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</si>
  <si>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</si>
  <si>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</si>
  <si>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</si>
  <si>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</si>
  <si>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</si>
  <si>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</si>
  <si>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</si>
  <si>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</si>
  <si>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</si>
  <si>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</si>
  <si>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</si>
  <si>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</si>
  <si>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</si>
  <si>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</si>
  <si>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</si>
  <si>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</si>
  <si>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</si>
  <si>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</si>
  <si>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</si>
  <si>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</si>
  <si>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</si>
  <si>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</si>
  <si>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</si>
  <si>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</si>
  <si>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</si>
  <si>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</si>
  <si>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</si>
  <si>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</si>
  <si>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</si>
  <si>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</si>
  <si>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</si>
  <si>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</si>
  <si>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</si>
  <si>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</si>
  <si>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</si>
  <si>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</si>
  <si>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</si>
  <si>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</si>
  <si>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</si>
  <si>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</si>
  <si>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</si>
  <si>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</si>
  <si>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</si>
  <si>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</si>
  <si>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</si>
  <si>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</si>
  <si>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</si>
  <si>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</si>
  <si>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</si>
  <si>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</si>
  <si>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</si>
  <si>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</si>
  <si>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</si>
  <si>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</si>
  <si>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</si>
  <si>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</si>
  <si>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</si>
  <si>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</si>
  <si>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</si>
  <si>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</si>
  <si>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</si>
  <si>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</si>
  <si>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</si>
  <si>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</si>
  <si>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</si>
  <si>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</si>
  <si>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</si>
  <si>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</si>
  <si>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</si>
  <si>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</si>
  <si>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</si>
  <si>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</si>
  <si>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</si>
  <si>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</si>
  <si>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</si>
  <si>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</si>
  <si>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</si>
  <si>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</si>
  <si>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</si>
  <si>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</si>
  <si>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</si>
  <si>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</si>
  <si>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</si>
  <si>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</si>
  <si>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</si>
  <si>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</si>
  <si>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</si>
  <si>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</si>
  <si>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</si>
  <si>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</si>
  <si>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</si>
  <si>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</si>
  <si>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</si>
  <si>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</si>
  <si>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</si>
  <si>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</si>
  <si>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</si>
  <si>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</si>
  <si>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</si>
  <si>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</si>
  <si>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</si>
  <si>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</si>
  <si>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</si>
  <si>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</si>
  <si>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</si>
  <si>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</si>
  <si>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</si>
  <si>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</si>
  <si>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</si>
  <si>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</si>
  <si>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</si>
  <si>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</si>
  <si>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</si>
  <si>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</si>
  <si>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</si>
  <si>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</si>
  <si>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</si>
  <si>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</si>
  <si>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</si>
  <si>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</si>
  <si>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</si>
  <si>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</si>
  <si>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</si>
  <si>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</si>
  <si>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</si>
  <si>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</si>
  <si>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</si>
  <si>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</si>
  <si>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</si>
  <si>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</si>
  <si>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</si>
  <si>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</si>
  <si>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</si>
  <si>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</si>
  <si>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</si>
  <si>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</si>
  <si>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</si>
  <si>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</si>
  <si>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</si>
  <si>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</si>
  <si>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</si>
  <si>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</si>
  <si>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</si>
  <si>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</si>
  <si>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</si>
  <si>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</si>
  <si>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</si>
  <si>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</si>
  <si>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</si>
  <si>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</si>
  <si>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</si>
  <si>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</si>
  <si>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</si>
  <si>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</si>
  <si>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</si>
  <si>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</si>
  <si>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</si>
  <si>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</si>
  <si>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</si>
  <si>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</si>
  <si>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</si>
  <si>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</si>
  <si>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</si>
  <si>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</si>
  <si>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</si>
  <si>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</si>
  <si>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</si>
  <si>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</si>
  <si>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</si>
  <si>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</si>
  <si>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</si>
  <si>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</si>
  <si>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</si>
  <si>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</si>
  <si>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</si>
  <si>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</si>
  <si>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</si>
  <si>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</si>
  <si>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</si>
  <si>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</si>
  <si>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</si>
  <si>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</si>
  <si>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</si>
  <si>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</si>
  <si>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</si>
  <si>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</si>
  <si>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</si>
  <si>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</si>
  <si>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</si>
  <si>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</si>
  <si>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</si>
  <si>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</si>
  <si>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</si>
  <si>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</si>
  <si>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</si>
  <si>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</si>
  <si>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</si>
  <si>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</si>
  <si>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</si>
  <si>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</si>
  <si>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</si>
  <si>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</si>
  <si>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</si>
  <si>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</si>
  <si>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</si>
  <si>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</si>
  <si>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</si>
  <si>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</si>
  <si>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</si>
  <si>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</si>
  <si>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</si>
  <si>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</si>
  <si>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</si>
  <si>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</si>
  <si>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</si>
  <si>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</si>
  <si>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</si>
  <si>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</si>
  <si>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</si>
  <si>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</si>
  <si>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</si>
  <si>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</si>
  <si>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</si>
  <si>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</si>
  <si>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</si>
  <si>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</si>
  <si>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</si>
  <si>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</si>
  <si>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</si>
  <si>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</si>
  <si>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</si>
  <si>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</si>
  <si>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</si>
  <si>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</si>
  <si>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</si>
  <si>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</si>
  <si>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</si>
  <si>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</si>
  <si>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</si>
  <si>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</si>
  <si>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</si>
  <si>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</si>
  <si>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</si>
  <si>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</si>
  <si>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</si>
  <si>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</si>
  <si>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</si>
  <si>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</si>
  <si>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</si>
  <si>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</si>
  <si>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</si>
  <si>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</si>
  <si>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</si>
  <si>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</si>
  <si>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</si>
  <si>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</si>
  <si>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</si>
  <si>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</si>
  <si>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</si>
  <si>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</si>
  <si>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</si>
  <si>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</si>
  <si>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</si>
  <si>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</si>
  <si>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</si>
  <si>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</si>
  <si>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</si>
  <si>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</si>
  <si>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</si>
  <si>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</si>
  <si>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</si>
  <si>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</si>
  <si>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</si>
  <si>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</si>
  <si>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</si>
  <si>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</si>
  <si>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</si>
  <si>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</si>
  <si>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</si>
  <si>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</si>
  <si>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</si>
  <si>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</si>
  <si>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</si>
  <si>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</si>
  <si>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</si>
  <si>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</si>
  <si>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</si>
  <si>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</si>
  <si>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</si>
  <si>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</si>
  <si>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</si>
  <si>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</si>
  <si>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</si>
  <si>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</si>
  <si>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</si>
  <si>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</si>
  <si>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</si>
  <si>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</si>
  <si>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</si>
  <si>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</si>
  <si>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</si>
  <si>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</si>
  <si>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</si>
  <si>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</si>
  <si>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</si>
  <si>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</si>
  <si>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</si>
  <si>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</si>
  <si>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</si>
  <si>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</si>
  <si>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</si>
  <si>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</si>
  <si>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</si>
  <si>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</si>
  <si>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</si>
  <si>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</si>
  <si>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</si>
  <si>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</si>
  <si>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</si>
  <si>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</si>
  <si>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</si>
  <si>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</si>
  <si>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</si>
  <si>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</si>
  <si>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</si>
  <si>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</si>
  <si>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</si>
  <si>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</si>
  <si>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</si>
  <si>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</si>
  <si>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</si>
  <si>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</si>
  <si>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</si>
  <si>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</si>
  <si>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</si>
  <si>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</si>
  <si>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</si>
  <si>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</si>
  <si>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</si>
  <si>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</si>
  <si>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</si>
  <si>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</si>
  <si>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</si>
  <si>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</si>
  <si>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</si>
  <si>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</si>
  <si>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</si>
  <si>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</si>
  <si>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</si>
  <si>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</si>
  <si>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</si>
  <si>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</si>
  <si>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</si>
  <si>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</si>
  <si>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</si>
  <si>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</si>
  <si>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</si>
  <si>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</si>
  <si>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</si>
  <si>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</si>
  <si>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</si>
  <si>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</si>
  <si>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</si>
  <si>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</si>
  <si>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</si>
  <si>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</si>
  <si>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</si>
  <si>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</si>
  <si>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</si>
  <si>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</si>
  <si>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</si>
  <si>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</si>
  <si>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</si>
  <si>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</si>
  <si>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</si>
  <si>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</si>
  <si>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</si>
  <si>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</si>
  <si>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</si>
  <si>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</si>
  <si>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</si>
  <si>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</si>
  <si>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</si>
  <si>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</si>
  <si>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</si>
  <si>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</si>
  <si>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</si>
  <si>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</si>
  <si>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</si>
  <si>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</si>
  <si>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</si>
  <si>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</si>
  <si>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</si>
  <si>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</si>
  <si>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</si>
  <si>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</si>
  <si>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</si>
  <si>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</si>
  <si>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</si>
  <si>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</si>
  <si>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</si>
  <si>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</si>
  <si>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</si>
  <si>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</si>
  <si>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</si>
  <si>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</si>
  <si>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</si>
  <si>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</si>
  <si>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</si>
  <si>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</si>
  <si>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</si>
  <si>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</si>
  <si>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</si>
  <si>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</si>
  <si>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</si>
  <si>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</si>
  <si>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</si>
  <si>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</si>
  <si>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</si>
  <si>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</si>
  <si>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</si>
  <si>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</si>
  <si>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</si>
  <si>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</si>
  <si>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</si>
  <si>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</si>
  <si>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</si>
  <si>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</si>
  <si>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</si>
  <si>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</si>
  <si>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</si>
  <si>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</si>
  <si>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</si>
  <si>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</si>
  <si>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</si>
  <si>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</si>
  <si>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</si>
  <si>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</si>
  <si>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</si>
  <si>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</si>
  <si>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</si>
  <si>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</si>
  <si>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</si>
  <si>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</si>
  <si>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</si>
  <si>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</si>
  <si>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</si>
  <si>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</si>
  <si>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</si>
  <si>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</si>
  <si>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</si>
  <si>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</si>
  <si>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</si>
  <si>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</si>
  <si>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</si>
  <si>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</si>
  <si>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</si>
  <si>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</si>
  <si>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</si>
  <si>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</si>
  <si>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</si>
  <si>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</si>
  <si>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</si>
  <si>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</si>
  <si>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</si>
  <si>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</si>
  <si>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</si>
  <si>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</si>
  <si>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</si>
  <si>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</si>
  <si>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</si>
  <si>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</si>
  <si>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</si>
  <si>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</si>
  <si>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</si>
  <si>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</si>
  <si>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</si>
  <si>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</si>
  <si>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</si>
  <si>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</si>
  <si>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</si>
  <si>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</si>
  <si>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</si>
  <si>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</si>
  <si>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</si>
  <si>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</si>
  <si>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</si>
  <si>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</si>
  <si>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</si>
  <si>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</si>
  <si>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</si>
  <si>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</si>
  <si>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</si>
  <si>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</si>
  <si>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</si>
  <si>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</si>
  <si>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</si>
  <si>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</si>
  <si>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</si>
  <si>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</si>
  <si>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</si>
  <si>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</si>
  <si>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</si>
  <si>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</si>
  <si>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</si>
  <si>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</si>
  <si>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</si>
  <si>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</si>
  <si>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</si>
  <si>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</si>
  <si>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</si>
  <si>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</si>
  <si>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</si>
  <si>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</si>
  <si>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</si>
  <si>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</si>
  <si>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</si>
  <si>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</si>
  <si>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</si>
  <si>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</si>
  <si>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</si>
  <si>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</si>
  <si>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</si>
  <si>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</si>
  <si>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</si>
  <si>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</si>
  <si>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</si>
  <si>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</si>
  <si>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</si>
  <si>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</si>
  <si>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</si>
  <si>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</si>
  <si>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</si>
  <si>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</si>
  <si>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</si>
  <si>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</si>
  <si>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</si>
  <si>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</si>
  <si>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</si>
  <si>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</si>
  <si>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</si>
  <si>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</si>
  <si>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</si>
  <si>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</si>
  <si>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</si>
  <si>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</si>
  <si>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</si>
  <si>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</si>
  <si>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</si>
  <si>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</si>
  <si>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</si>
  <si>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</si>
  <si>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</si>
  <si>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</si>
  <si>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</si>
  <si>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</si>
  <si>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</si>
  <si>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</si>
  <si>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</si>
  <si>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</si>
  <si>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</si>
  <si>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</si>
  <si>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</si>
  <si>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</si>
  <si>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</si>
  <si>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</si>
  <si>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</si>
  <si>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</si>
  <si>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</si>
  <si>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</si>
  <si>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</si>
  <si>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</si>
  <si>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</si>
  <si>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</si>
  <si>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</si>
  <si>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</si>
  <si>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</si>
  <si>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</si>
  <si>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</si>
  <si>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</si>
  <si>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</si>
  <si>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</si>
  <si>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</si>
  <si>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</si>
  <si>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</si>
  <si>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</si>
  <si>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</si>
  <si>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</si>
  <si>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</si>
  <si>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</si>
  <si>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</si>
  <si>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</si>
  <si>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</si>
  <si>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</si>
  <si>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</si>
  <si>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</si>
  <si>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</si>
  <si>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</si>
  <si>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</si>
  <si>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</si>
  <si>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</si>
  <si>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</si>
  <si>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</si>
  <si>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</si>
  <si>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</si>
  <si>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</si>
  <si>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</si>
  <si>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</si>
  <si>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</si>
  <si>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</si>
  <si>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</si>
  <si>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</si>
  <si>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</si>
  <si>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</si>
  <si>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</si>
  <si>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</si>
  <si>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</si>
  <si>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</si>
  <si>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</si>
  <si>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</si>
  <si>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</si>
  <si>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</si>
  <si>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</si>
  <si>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</si>
  <si>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</si>
  <si>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</si>
  <si>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</si>
  <si>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</si>
  <si>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</si>
  <si>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</si>
  <si>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</si>
  <si>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</si>
  <si>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</si>
  <si>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</si>
  <si>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</si>
  <si>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</si>
  <si>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</si>
  <si>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</si>
  <si>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</si>
  <si>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</si>
  <si>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</si>
  <si>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</si>
  <si>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</si>
  <si>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</si>
  <si>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</si>
  <si>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</si>
  <si>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</si>
  <si>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</si>
  <si>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</si>
  <si>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</si>
  <si>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</si>
  <si>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</si>
  <si>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</si>
  <si>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</si>
  <si>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</si>
  <si>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</si>
  <si>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</si>
  <si>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</si>
  <si>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</si>
  <si>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</si>
  <si>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</si>
  <si>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</si>
  <si>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</si>
  <si>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</si>
  <si>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</si>
  <si>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</si>
  <si>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</si>
  <si>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</si>
  <si>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</si>
  <si>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</si>
  <si>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</si>
  <si>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</si>
  <si>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</si>
  <si>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</si>
  <si>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</si>
  <si>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</si>
  <si>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</si>
  <si>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</si>
  <si>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</si>
  <si>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</si>
  <si>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</si>
  <si>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</si>
  <si>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</si>
  <si>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</si>
  <si>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</si>
  <si>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</si>
  <si>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</si>
  <si>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</si>
  <si>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</si>
  <si>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</si>
  <si>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</si>
  <si>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</si>
  <si>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</si>
  <si>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</si>
  <si>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</si>
  <si>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</si>
  <si>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</si>
  <si>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</si>
  <si>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</si>
  <si>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</si>
  <si>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</si>
  <si>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</si>
  <si>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</si>
  <si>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</si>
  <si>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</si>
  <si>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</si>
  <si>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</si>
  <si>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</si>
  <si>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</si>
  <si>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</si>
  <si>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</si>
  <si>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</si>
  <si>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</si>
  <si>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</si>
  <si>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</si>
  <si>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</si>
  <si>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</si>
  <si>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</si>
  <si>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</si>
  <si>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</si>
  <si>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</si>
  <si>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</si>
  <si>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</si>
  <si>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</si>
  <si>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</si>
  <si>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</si>
  <si>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</si>
  <si>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</si>
  <si>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</si>
  <si>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</si>
  <si>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</si>
  <si>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</si>
  <si>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</si>
  <si>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</si>
  <si>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</si>
  <si>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</si>
  <si>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</si>
  <si>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</si>
  <si>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</si>
  <si>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</si>
  <si>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</si>
  <si>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</si>
  <si>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</si>
  <si>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</si>
  <si>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</si>
  <si>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</si>
  <si>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</si>
  <si>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</si>
  <si>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</si>
  <si>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</si>
  <si>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</si>
  <si>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</si>
  <si>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</si>
  <si>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</si>
  <si>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</si>
  <si>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</si>
  <si>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</si>
  <si>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</si>
  <si>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</si>
  <si>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</si>
  <si>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</si>
  <si>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</si>
  <si>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</si>
  <si>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</si>
  <si>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</si>
  <si>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</si>
  <si>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</si>
  <si>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</si>
  <si>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</si>
  <si>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</si>
  <si>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</si>
  <si>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</si>
  <si>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</si>
  <si>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</si>
  <si>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</si>
  <si>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</si>
  <si>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</si>
  <si>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</si>
  <si>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</si>
  <si>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</si>
  <si>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</si>
  <si>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</si>
  <si>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</si>
  <si>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</si>
  <si>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</si>
  <si>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</si>
  <si>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</si>
  <si>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</si>
  <si>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</si>
  <si>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</si>
  <si>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</si>
  <si>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</si>
  <si>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</si>
  <si>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</si>
  <si>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</si>
  <si>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</si>
  <si>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</si>
  <si>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</si>
  <si>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</si>
  <si>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</si>
  <si>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</si>
  <si>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</si>
  <si>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</si>
  <si>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</si>
  <si>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</si>
  <si>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</si>
  <si>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</si>
  <si>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</si>
  <si>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</si>
  <si>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</si>
  <si>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</si>
  <si>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</si>
  <si>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</si>
  <si>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</si>
  <si>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</si>
  <si>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</si>
  <si>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</si>
  <si>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</si>
  <si>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</si>
  <si>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</si>
  <si>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</si>
  <si>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</si>
  <si>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</si>
  <si>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</si>
  <si>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</si>
  <si>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</si>
  <si>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</si>
  <si>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</si>
  <si>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</si>
  <si>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</si>
  <si>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</si>
  <si>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</si>
  <si>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</si>
  <si>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</si>
  <si>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</si>
  <si>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</si>
  <si>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</si>
  <si>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</si>
  <si>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</si>
  <si>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</si>
  <si>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</si>
  <si>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</si>
  <si>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</si>
  <si>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</si>
  <si>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</si>
  <si>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</si>
  <si>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</si>
  <si>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</si>
  <si>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</si>
  <si>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</si>
  <si>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</si>
  <si>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</si>
  <si>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</si>
  <si>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</si>
  <si>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</si>
  <si>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</si>
  <si>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</si>
  <si>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</si>
  <si>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</si>
  <si>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</si>
  <si>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</si>
  <si>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</si>
  <si>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</si>
  <si>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</si>
  <si>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</si>
  <si>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</si>
  <si>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</si>
  <si>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</si>
  <si>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</si>
  <si>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</si>
  <si>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</si>
  <si>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</si>
  <si>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</si>
  <si>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</si>
  <si>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</si>
  <si>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</si>
  <si>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</si>
  <si>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</si>
  <si>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</si>
  <si>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</si>
  <si>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</si>
  <si>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</si>
  <si>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</si>
  <si>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</si>
  <si>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</si>
  <si>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</si>
  <si>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</si>
  <si>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</si>
  <si>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</si>
  <si>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</si>
  <si>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</si>
  <si>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</si>
  <si>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</si>
  <si>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</si>
  <si>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</si>
  <si>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</si>
  <si>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</si>
  <si>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</si>
  <si>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</si>
  <si>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</si>
  <si>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</si>
  <si>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</si>
  <si>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</si>
  <si>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</si>
  <si>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</si>
  <si>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</si>
  <si>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</si>
  <si>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</si>
  <si>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</si>
  <si>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</si>
  <si>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</si>
  <si>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</si>
  <si>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</si>
  <si>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</si>
  <si>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</si>
  <si>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</si>
  <si>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</si>
  <si>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</si>
  <si>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</si>
  <si>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</si>
  <si>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</si>
  <si>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</si>
  <si>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</si>
  <si>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</si>
  <si>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</si>
  <si>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</si>
  <si>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</si>
  <si>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</si>
  <si>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</si>
  <si>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</si>
  <si>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</si>
  <si>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</si>
  <si>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</si>
  <si>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</si>
  <si>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</si>
  <si>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</si>
  <si>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</si>
  <si>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</si>
  <si>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</si>
  <si>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</si>
  <si>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</si>
  <si>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</si>
  <si>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</si>
  <si>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</si>
  <si>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</si>
  <si>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</si>
  <si>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</si>
  <si>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</si>
  <si>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</si>
  <si>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</si>
  <si>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</si>
  <si>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</si>
  <si>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</si>
  <si>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</si>
  <si>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</si>
  <si>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</si>
  <si>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</si>
  <si>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</si>
  <si>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</si>
  <si>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</si>
  <si>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</si>
  <si>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</si>
  <si>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</si>
  <si>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</si>
  <si>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</si>
  <si>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</si>
  <si>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</si>
  <si>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</si>
  <si>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</si>
  <si>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</si>
  <si>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</si>
  <si>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</si>
  <si>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</si>
  <si>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</si>
  <si>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</si>
  <si>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</si>
  <si>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</si>
  <si>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</si>
  <si>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</si>
  <si>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</si>
  <si>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</si>
  <si>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</si>
  <si>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</si>
  <si>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</si>
  <si>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</si>
  <si>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</si>
  <si>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</si>
  <si>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</si>
  <si>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</si>
  <si>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</si>
  <si>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</si>
  <si>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</si>
  <si>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</si>
  <si>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</si>
  <si>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</si>
  <si>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</si>
  <si>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</si>
  <si>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</si>
  <si>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</si>
  <si>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</si>
  <si>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</si>
  <si>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</si>
  <si>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</si>
  <si>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</si>
  <si>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</si>
  <si>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</si>
  <si>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</si>
  <si>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</si>
  <si>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</si>
  <si>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</si>
  <si>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</si>
  <si>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</si>
  <si>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</si>
  <si>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</si>
  <si>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</si>
  <si>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</si>
  <si>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</si>
  <si>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</si>
  <si>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</si>
  <si>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</si>
  <si>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</si>
  <si>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</si>
  <si>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</si>
  <si>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</si>
  <si>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</si>
  <si>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</si>
  <si>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</si>
  <si>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</si>
  <si>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</si>
  <si>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</si>
  <si>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</si>
  <si>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</si>
  <si>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</si>
  <si>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</si>
  <si>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</si>
  <si>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</si>
  <si>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</si>
  <si>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</si>
  <si>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</si>
  <si>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</si>
  <si>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</si>
  <si>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</si>
  <si>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</si>
  <si>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</si>
  <si>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</si>
  <si>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</si>
  <si>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</si>
  <si>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</si>
  <si>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</si>
  <si>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</si>
  <si>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</si>
  <si>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</si>
  <si>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</si>
  <si>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</si>
  <si>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</si>
  <si>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</si>
  <si>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</si>
  <si>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</si>
  <si>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</si>
  <si>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</si>
  <si>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</si>
  <si>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</si>
  <si>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</si>
  <si>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</si>
  <si>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</si>
  <si>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</si>
  <si>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</si>
  <si>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</si>
  <si>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</si>
  <si>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</si>
  <si>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</si>
  <si>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</si>
  <si>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</si>
  <si>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</si>
  <si>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</si>
  <si>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</si>
  <si>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</si>
  <si>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</si>
  <si>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</si>
  <si>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</si>
  <si>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</si>
  <si>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</si>
  <si>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</si>
  <si>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</si>
  <si>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</si>
  <si>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</si>
  <si>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</si>
  <si>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</si>
  <si>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</si>
  <si>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</si>
  <si>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</si>
  <si>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</si>
  <si>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</si>
  <si>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</si>
  <si>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</si>
  <si>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</si>
  <si>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</si>
  <si>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</si>
  <si>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</si>
  <si>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</si>
  <si>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</si>
  <si>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</si>
  <si>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</si>
  <si>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</si>
  <si>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</si>
  <si>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</si>
  <si>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</si>
  <si>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</si>
  <si>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</si>
  <si>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</si>
  <si>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</si>
  <si>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</si>
  <si>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</si>
  <si>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</si>
  <si>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</si>
  <si>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</si>
  <si>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</si>
  <si>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</si>
  <si>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</si>
  <si>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</si>
  <si>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</si>
  <si>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</si>
  <si>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</si>
  <si>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</si>
  <si>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</si>
  <si>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</si>
  <si>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</si>
  <si>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</si>
  <si>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</si>
  <si>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</si>
  <si>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</si>
  <si>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</si>
  <si>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</si>
  <si>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</si>
  <si>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</si>
  <si>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</si>
  <si>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</si>
  <si>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</si>
  <si>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</si>
  <si>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</si>
  <si>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</si>
  <si>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</si>
  <si>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</si>
  <si>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</si>
  <si>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</si>
  <si>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</si>
  <si>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</si>
  <si>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</si>
  <si>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</si>
  <si>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</si>
  <si>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</si>
  <si>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</si>
  <si>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</si>
  <si>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</si>
  <si>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</si>
  <si>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</si>
  <si>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</si>
  <si>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</si>
  <si>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</si>
  <si>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</si>
  <si>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</si>
  <si>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</si>
  <si>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</si>
  <si>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</si>
  <si>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</si>
  <si>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</si>
  <si>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</si>
  <si>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</si>
  <si>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</si>
  <si>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</si>
  <si>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</si>
  <si>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</si>
  <si>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</si>
  <si>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</si>
  <si>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</si>
  <si>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</si>
  <si>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</si>
  <si>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</si>
  <si>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</si>
  <si>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</si>
  <si>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</si>
  <si>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</si>
  <si>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</si>
  <si>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</si>
  <si>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</si>
  <si>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</si>
  <si>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</si>
  <si>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</si>
  <si>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</si>
  <si>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</si>
  <si>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</si>
  <si>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</si>
  <si>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</si>
  <si>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</si>
  <si>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</si>
  <si>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</si>
  <si>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</si>
  <si>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</si>
  <si>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</si>
  <si>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</si>
  <si>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</si>
  <si>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</si>
  <si>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</si>
  <si>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</si>
  <si>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</si>
  <si>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</si>
  <si>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</si>
  <si>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</si>
  <si>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</si>
  <si>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</si>
  <si>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</si>
  <si>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</si>
  <si>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</si>
  <si>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</si>
  <si>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</si>
  <si>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</si>
  <si>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</si>
  <si>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</si>
  <si>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</si>
  <si>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</si>
  <si>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</si>
  <si>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</si>
  <si>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</si>
  <si>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</si>
  <si>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</si>
  <si>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</si>
  <si>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</si>
  <si>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</si>
  <si>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</si>
  <si>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</si>
  <si>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</si>
  <si>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</si>
  <si>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</si>
  <si>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</si>
  <si>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</si>
  <si>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</si>
  <si>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</si>
  <si>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</si>
  <si>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</si>
  <si>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</si>
  <si>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</si>
  <si>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</si>
  <si>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</si>
  <si>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</si>
  <si>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</si>
  <si>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</si>
  <si>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</si>
  <si>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</si>
  <si>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</si>
  <si>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</si>
  <si>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</si>
  <si>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</si>
  <si>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</si>
  <si>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</si>
  <si>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</si>
  <si>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</si>
  <si>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</si>
  <si>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</si>
  <si>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</si>
  <si>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</si>
  <si>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</si>
  <si>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</si>
  <si>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</si>
  <si>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</si>
  <si>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</si>
  <si>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</si>
  <si>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</si>
  <si>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</si>
  <si>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</si>
  <si>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</si>
  <si>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</si>
  <si>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</si>
  <si>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</si>
  <si>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</si>
  <si>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</si>
  <si>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</si>
  <si>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</si>
  <si>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</si>
  <si>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</si>
  <si>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</si>
  <si>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</si>
  <si>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</si>
  <si>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</si>
  <si>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</si>
  <si>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</si>
  <si>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</si>
  <si>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</si>
  <si>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</si>
  <si>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</si>
  <si>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</si>
  <si>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</si>
  <si>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</si>
  <si>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</si>
  <si>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</si>
  <si>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</si>
  <si>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</si>
  <si>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</si>
  <si>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</si>
  <si>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</si>
  <si>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</si>
  <si>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</si>
  <si>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</si>
  <si>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</si>
  <si>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</si>
  <si>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</si>
  <si>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</si>
  <si>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</si>
  <si>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</si>
  <si>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</si>
  <si>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</si>
  <si>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</si>
  <si>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</si>
  <si>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</si>
  <si>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</si>
  <si>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</si>
  <si>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</si>
  <si>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</si>
  <si>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</si>
  <si>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</si>
  <si>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</si>
  <si>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</si>
  <si>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</si>
  <si>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</si>
  <si>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</si>
  <si>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</si>
  <si>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</si>
  <si>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</si>
  <si>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</si>
  <si>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</si>
  <si>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</si>
  <si>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</si>
  <si>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</si>
  <si>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</si>
  <si>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</si>
  <si>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</si>
  <si>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</si>
  <si>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</si>
  <si>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</si>
  <si>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</si>
  <si>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</si>
  <si>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</si>
  <si>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</si>
  <si>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</si>
  <si>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</si>
  <si>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</si>
  <si>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</si>
  <si>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</si>
  <si>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</si>
  <si>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</si>
  <si>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</si>
  <si>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</si>
  <si>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</si>
  <si>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</si>
  <si>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</si>
  <si>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</si>
  <si>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</si>
  <si>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</si>
  <si>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</si>
  <si>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</si>
  <si>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</si>
  <si>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</si>
  <si>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</si>
  <si>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</si>
  <si>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</si>
  <si>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</si>
  <si>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</si>
  <si>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</si>
  <si>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</si>
  <si>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</si>
  <si>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</si>
  <si>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</si>
  <si>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</si>
  <si>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</si>
  <si>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</si>
  <si>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</si>
  <si>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</si>
  <si>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</si>
  <si>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</si>
  <si>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</si>
  <si>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</si>
  <si>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</si>
  <si>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</si>
  <si>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</si>
  <si>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</si>
  <si>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</si>
  <si>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</si>
  <si>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</si>
  <si>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</si>
  <si>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</si>
  <si>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</si>
  <si>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</si>
  <si>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</si>
  <si>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</si>
  <si>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</si>
  <si>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</si>
  <si>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</si>
  <si>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</si>
  <si>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</si>
  <si>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</si>
  <si>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</si>
  <si>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</si>
  <si>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</si>
  <si>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</si>
  <si>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</si>
  <si>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</si>
  <si>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</si>
  <si>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</si>
  <si>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</si>
  <si>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</si>
  <si>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</si>
  <si>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</si>
  <si>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</si>
  <si>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</si>
  <si>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</si>
  <si>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</si>
  <si>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</si>
  <si>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</si>
  <si>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</si>
  <si>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</si>
  <si>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</si>
  <si>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</si>
  <si>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</si>
  <si>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</si>
  <si>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</si>
  <si>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</si>
  <si>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</si>
  <si>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</si>
  <si>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</si>
  <si>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</si>
  <si>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</si>
  <si>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</si>
  <si>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</si>
  <si>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</si>
  <si>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</si>
  <si>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</si>
  <si>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</si>
  <si>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</si>
  <si>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</si>
  <si>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</si>
  <si>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</si>
  <si>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</si>
  <si>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</si>
  <si>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</si>
  <si>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</si>
  <si>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</si>
  <si>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</si>
  <si>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</si>
  <si>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</si>
  <si>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</si>
  <si>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</si>
  <si>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</si>
  <si>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</si>
  <si>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</si>
  <si>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</si>
  <si>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</si>
  <si>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</si>
  <si>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</si>
  <si>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</si>
  <si>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</si>
  <si>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</si>
  <si>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</si>
  <si>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</si>
  <si>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</si>
  <si>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</si>
  <si>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</si>
  <si>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</si>
  <si>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</si>
  <si>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</si>
  <si>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</si>
  <si>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</si>
  <si>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</si>
  <si>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</si>
  <si>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</si>
  <si>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</si>
  <si>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</si>
  <si>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</si>
  <si>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</si>
  <si>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</si>
  <si>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</si>
  <si>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</si>
  <si>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</si>
  <si>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</si>
  <si>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</si>
  <si>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</si>
  <si>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</si>
  <si>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</si>
  <si>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</si>
  <si>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</si>
  <si>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</si>
  <si>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</si>
  <si>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</si>
  <si>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</si>
  <si>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</si>
  <si>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</si>
  <si>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</si>
  <si>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</si>
  <si>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</si>
  <si>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</si>
  <si>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</si>
  <si>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</si>
  <si>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</si>
  <si>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</si>
  <si>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</si>
  <si>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</si>
  <si>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</si>
  <si>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</si>
  <si>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</si>
  <si>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</si>
  <si>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</si>
  <si>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</si>
  <si>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</si>
  <si>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</si>
  <si>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</si>
  <si>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</si>
  <si>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</si>
  <si>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</si>
  <si>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</si>
  <si>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</si>
  <si>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</si>
  <si>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</si>
  <si>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</si>
  <si>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</si>
  <si>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</si>
  <si>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</si>
  <si>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</si>
  <si>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</si>
  <si>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</si>
  <si>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</si>
  <si>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</si>
  <si>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</si>
  <si>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</si>
  <si>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</si>
  <si>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</si>
  <si>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</si>
  <si>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</si>
  <si>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</si>
  <si>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</si>
  <si>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</si>
  <si>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</si>
  <si>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</si>
  <si>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</si>
  <si>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</si>
  <si>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</si>
  <si>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</si>
  <si>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</si>
  <si>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</si>
  <si>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</si>
  <si>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</si>
  <si>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</si>
  <si>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</si>
  <si>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</si>
  <si>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</si>
  <si>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</si>
  <si>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</si>
  <si>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</si>
  <si>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</si>
  <si>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</si>
  <si>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</si>
  <si>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</si>
  <si>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</si>
  <si>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</si>
  <si>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</si>
  <si>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</si>
  <si>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</si>
  <si>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</si>
  <si>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</si>
  <si>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</si>
  <si>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</si>
  <si>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</si>
  <si>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</si>
  <si>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</si>
  <si>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</si>
  <si>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</si>
  <si>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</si>
  <si>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</si>
  <si>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</si>
  <si>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</si>
  <si>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</si>
  <si>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</si>
  <si>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</si>
  <si>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</si>
  <si>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</si>
  <si>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</si>
  <si>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</si>
  <si>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</si>
  <si>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</si>
  <si>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</si>
  <si>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</si>
  <si>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</si>
  <si>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</si>
  <si>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</si>
  <si>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</si>
  <si>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</si>
  <si>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</si>
  <si>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</si>
  <si>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</si>
  <si>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</si>
  <si>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</si>
  <si>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</si>
  <si>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</si>
  <si>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</si>
  <si>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</si>
  <si>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</si>
  <si>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</si>
  <si>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</si>
  <si>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</si>
  <si>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</si>
  <si>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</si>
  <si>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</si>
  <si>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</si>
  <si>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</si>
  <si>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</si>
  <si>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</si>
  <si>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</si>
  <si>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</si>
  <si>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</si>
  <si>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</si>
  <si>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</si>
  <si>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</si>
  <si>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</si>
  <si>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</si>
  <si>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</si>
  <si>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</si>
  <si>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</si>
  <si>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</si>
  <si>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</si>
  <si>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</si>
  <si>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</si>
  <si>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</si>
  <si>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</si>
  <si>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</si>
  <si>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</si>
  <si>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</si>
  <si>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</si>
  <si>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</si>
  <si>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</si>
  <si>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</si>
  <si>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</si>
  <si>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</si>
  <si>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</si>
  <si>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</si>
  <si>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</si>
  <si>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</si>
  <si>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</si>
  <si>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</si>
  <si>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</si>
  <si>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</si>
  <si>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</si>
  <si>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</si>
  <si>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</si>
  <si>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</si>
  <si>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</si>
  <si>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</si>
  <si>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</si>
  <si>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</si>
  <si>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</si>
  <si>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</si>
  <si>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</si>
  <si>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</si>
  <si>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</si>
  <si>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</si>
  <si>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</si>
  <si>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</si>
  <si>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</si>
  <si>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</si>
  <si>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</si>
  <si>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</si>
  <si>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</si>
  <si>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</si>
  <si>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</si>
  <si>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</si>
  <si>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</si>
  <si>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</si>
  <si>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</si>
  <si>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</si>
  <si>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</si>
  <si>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</si>
  <si>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</si>
  <si>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</si>
  <si>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</si>
  <si>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</si>
  <si>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</si>
  <si>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</si>
  <si>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</si>
  <si>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</si>
  <si>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</si>
  <si>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</si>
  <si>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</si>
  <si>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</si>
  <si>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</si>
  <si>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</si>
  <si>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</si>
  <si>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</si>
  <si>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</si>
  <si>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</si>
  <si>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</si>
  <si>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</si>
  <si>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</si>
  <si>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</si>
  <si>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</si>
  <si>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</si>
  <si>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</si>
  <si>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</si>
  <si>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</si>
  <si>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</si>
  <si>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</si>
  <si>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</si>
  <si>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</si>
  <si>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</si>
  <si>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</si>
  <si>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</si>
  <si>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</si>
  <si>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</si>
  <si>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</si>
  <si>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</si>
  <si>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</si>
  <si>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</si>
  <si>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</si>
  <si>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</si>
  <si>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</si>
  <si>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</si>
  <si>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</si>
  <si>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</si>
  <si>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</si>
  <si>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</si>
  <si>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</si>
  <si>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</si>
  <si>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</si>
  <si>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</si>
  <si>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</si>
  <si>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</si>
  <si>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</si>
  <si>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</si>
  <si>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</si>
  <si>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</si>
  <si>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</si>
  <si>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</si>
  <si>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</si>
  <si>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</si>
  <si>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</si>
  <si>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</si>
  <si>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</si>
  <si>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</si>
  <si>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</si>
  <si>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</si>
  <si>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</si>
  <si>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</si>
  <si>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</si>
  <si>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</si>
  <si>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</si>
  <si>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</si>
  <si>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</si>
  <si>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</si>
  <si>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</si>
  <si>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</si>
  <si>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</si>
  <si>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</si>
  <si>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</si>
  <si>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</si>
  <si>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</si>
  <si>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</si>
  <si>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</si>
  <si>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</si>
  <si>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</si>
  <si>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</si>
  <si>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</si>
  <si>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</si>
  <si>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</si>
  <si>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</si>
  <si>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</si>
  <si>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</si>
  <si>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</si>
  <si>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</si>
  <si>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</si>
  <si>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</si>
  <si>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</si>
  <si>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</si>
  <si>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</si>
  <si>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</si>
  <si>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</si>
  <si>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</si>
  <si>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</si>
  <si>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</si>
  <si>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</si>
  <si>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</si>
  <si>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</si>
  <si>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</si>
  <si>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</si>
  <si>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</si>
  <si>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</si>
  <si>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</si>
  <si>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</si>
  <si>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</si>
  <si>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</si>
  <si>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</si>
  <si>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</si>
  <si>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</si>
  <si>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</si>
  <si>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</si>
  <si>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</si>
  <si>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</si>
  <si>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</si>
  <si>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</si>
  <si>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</si>
  <si>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</si>
  <si>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</si>
  <si>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</si>
  <si>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</si>
  <si>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</si>
  <si>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</si>
  <si>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</si>
  <si>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</si>
  <si>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</si>
  <si>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</si>
  <si>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</si>
  <si>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</si>
  <si>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</si>
  <si>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</si>
  <si>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</si>
  <si>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</si>
  <si>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</si>
  <si>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</si>
  <si>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</si>
  <si>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</si>
  <si>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</si>
  <si>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</si>
  <si>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</si>
  <si>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</si>
  <si>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</si>
  <si>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</si>
  <si>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</si>
  <si>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</si>
  <si>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</si>
  <si>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</si>
  <si>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</si>
  <si>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</si>
  <si>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</si>
  <si>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</si>
  <si>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</si>
  <si>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</si>
  <si>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</si>
  <si>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</si>
  <si>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</si>
  <si>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</si>
  <si>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</si>
  <si>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</si>
  <si>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</si>
  <si>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</si>
  <si>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</si>
  <si>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</si>
  <si>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</si>
  <si>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</si>
  <si>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</si>
  <si>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</si>
  <si>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</si>
  <si>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</si>
  <si>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</si>
  <si>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</si>
  <si>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</si>
  <si>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</si>
  <si>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</si>
  <si>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</si>
  <si>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</si>
  <si>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</si>
  <si>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</si>
  <si>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</si>
  <si>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</si>
  <si>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</si>
  <si>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</si>
  <si>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</si>
  <si>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</si>
  <si>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</si>
  <si>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</si>
  <si>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</si>
  <si>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</si>
  <si>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</si>
  <si>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</si>
  <si>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</si>
  <si>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</si>
  <si>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</si>
  <si>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</si>
  <si>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</si>
  <si>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</si>
  <si>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</si>
  <si>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</si>
  <si>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</si>
  <si>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</si>
  <si>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</si>
  <si>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</si>
  <si>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</si>
  <si>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</si>
  <si>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</si>
  <si>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</si>
  <si>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</si>
  <si>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</si>
  <si>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</si>
  <si>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</si>
  <si>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</si>
  <si>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</si>
  <si>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</si>
  <si>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</si>
  <si>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</si>
  <si>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</si>
  <si>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</si>
  <si>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</si>
  <si>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</si>
  <si>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</si>
  <si>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</si>
  <si>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</si>
  <si>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</si>
  <si>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</si>
  <si>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</si>
  <si>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</si>
  <si>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</si>
  <si>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</si>
  <si>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</si>
  <si>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</si>
  <si>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</si>
  <si>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</si>
  <si>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</si>
  <si>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</si>
  <si>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</si>
  <si>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</si>
  <si>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</si>
  <si>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</si>
  <si>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</si>
  <si>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</si>
  <si>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</si>
  <si>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</si>
  <si>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</si>
  <si>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</si>
  <si>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</si>
  <si>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</si>
  <si>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</si>
  <si>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</si>
  <si>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</si>
  <si>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</si>
  <si>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</si>
  <si>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</si>
  <si>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</si>
  <si>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</si>
  <si>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</si>
  <si>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</si>
  <si>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</si>
  <si>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</si>
  <si>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</si>
  <si>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</si>
  <si>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</si>
  <si>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</si>
  <si>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</si>
  <si>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</si>
  <si>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</si>
  <si>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</si>
  <si>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</si>
  <si>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</si>
  <si>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</si>
  <si>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</si>
  <si>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</si>
  <si>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</si>
  <si>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</si>
  <si>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</si>
  <si>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</si>
  <si>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</si>
  <si>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</si>
  <si>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</si>
  <si>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</si>
  <si>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</si>
  <si>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</si>
  <si>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</si>
  <si>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</si>
  <si>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</si>
  <si>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</si>
  <si>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</si>
  <si>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</si>
  <si>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</si>
  <si>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</si>
  <si>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</si>
  <si>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</si>
  <si>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</si>
  <si>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</si>
  <si>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</si>
  <si>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</si>
  <si>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</si>
  <si>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</si>
  <si>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</si>
  <si>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</si>
  <si>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</si>
  <si>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</si>
  <si>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</si>
  <si>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</si>
  <si>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</si>
  <si>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</si>
  <si>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</si>
  <si>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</si>
  <si>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</si>
  <si>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</si>
  <si>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</si>
  <si>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</si>
  <si>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</si>
  <si>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</si>
  <si>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</si>
  <si>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</si>
  <si>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</si>
  <si>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</si>
  <si>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</si>
  <si>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</si>
  <si>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</si>
  <si>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</si>
  <si>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</si>
  <si>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</si>
  <si>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</si>
  <si>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</si>
  <si>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</si>
  <si>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</si>
  <si>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</si>
  <si>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</si>
  <si>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</si>
  <si>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</si>
  <si>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</si>
  <si>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</si>
  <si>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</si>
  <si>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</si>
  <si>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</si>
  <si>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</si>
  <si>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</si>
  <si>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</si>
  <si>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</si>
  <si>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</si>
  <si>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</si>
  <si>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</si>
  <si>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</si>
  <si>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</si>
  <si>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</si>
  <si>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</si>
  <si>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</si>
  <si>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</si>
  <si>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</si>
  <si>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</si>
  <si>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</si>
  <si>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</si>
  <si>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</si>
  <si>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</si>
  <si>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</si>
  <si>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</si>
  <si>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</si>
  <si>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</si>
  <si>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</si>
  <si>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</si>
  <si>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</si>
  <si>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</si>
  <si>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</si>
  <si>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</si>
  <si>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</si>
  <si>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</si>
  <si>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</si>
  <si>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</si>
  <si>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</si>
  <si>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</si>
  <si>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</si>
  <si>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</si>
  <si>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</si>
  <si>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</si>
  <si>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</si>
  <si>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</si>
  <si>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</si>
  <si>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</si>
  <si>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</si>
  <si>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</si>
  <si>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</si>
  <si>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</si>
  <si>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</si>
  <si>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</si>
  <si>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</si>
  <si>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</si>
  <si>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</si>
  <si>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</si>
  <si>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</si>
  <si>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</si>
  <si>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</si>
  <si>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</si>
  <si>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</si>
  <si>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</si>
  <si>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</si>
  <si>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</si>
  <si>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</si>
  <si>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</si>
  <si>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</si>
  <si>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</si>
  <si>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</si>
  <si>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</si>
  <si>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</si>
  <si>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</si>
  <si>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</si>
  <si>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</si>
  <si>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</si>
  <si>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</si>
  <si>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</si>
  <si>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</si>
  <si>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</si>
  <si>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</si>
  <si>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</si>
  <si>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</si>
  <si>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</si>
  <si>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</si>
  <si>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</si>
  <si>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</si>
  <si>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</si>
  <si>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</si>
  <si>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</si>
  <si>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</si>
  <si>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</si>
  <si>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</si>
  <si>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</si>
  <si>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</si>
  <si>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</si>
  <si>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</si>
  <si>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</si>
  <si>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</si>
  <si>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</si>
  <si>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</si>
  <si>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</si>
  <si>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</si>
  <si>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</si>
  <si>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</si>
  <si>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</si>
  <si>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</si>
  <si>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</si>
  <si>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</si>
  <si>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</si>
  <si>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</si>
  <si>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</si>
  <si>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</si>
  <si>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</si>
  <si>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</si>
  <si>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</si>
  <si>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</si>
  <si>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</si>
  <si>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</si>
  <si>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</si>
  <si>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</si>
  <si>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</si>
  <si>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</si>
  <si>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</si>
  <si>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</si>
  <si>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</si>
  <si>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</si>
  <si>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</si>
  <si>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</si>
  <si>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</si>
  <si>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</si>
  <si>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</si>
  <si>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</si>
  <si>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</si>
  <si>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</si>
  <si>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</si>
  <si>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</si>
  <si>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</si>
  <si>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</si>
  <si>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</si>
  <si>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</si>
  <si>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</si>
  <si>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</si>
  <si>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</si>
  <si>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</si>
  <si>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</si>
  <si>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</si>
  <si>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</si>
  <si>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</si>
  <si>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</si>
  <si>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</si>
  <si>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</si>
  <si>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</si>
  <si>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</si>
  <si>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</si>
  <si>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</si>
  <si>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</si>
  <si>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</si>
  <si>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</si>
  <si>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</si>
  <si>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</si>
  <si>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</si>
  <si>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</si>
  <si>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</si>
  <si>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</si>
  <si>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</si>
  <si>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</si>
  <si>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</si>
  <si>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</si>
  <si>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</si>
  <si>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</si>
  <si>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</si>
  <si>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</si>
  <si>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</si>
  <si>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</si>
  <si>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</si>
  <si>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</si>
  <si>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</si>
  <si>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</si>
  <si>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</si>
  <si>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</si>
  <si>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</si>
  <si>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</si>
  <si>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</si>
  <si>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</si>
  <si>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</si>
  <si>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</si>
  <si>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</si>
  <si>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</si>
  <si>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</si>
  <si>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</si>
  <si>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</si>
  <si>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</si>
  <si>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</si>
  <si>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</si>
  <si>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</si>
  <si>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</si>
  <si>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</si>
  <si>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</si>
  <si>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</si>
  <si>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</si>
  <si>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</si>
  <si>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</si>
  <si>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</si>
  <si>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</si>
  <si>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</si>
  <si>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</si>
  <si>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</si>
  <si>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</si>
  <si>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</si>
  <si>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</si>
  <si>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</si>
  <si>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</si>
  <si>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</si>
  <si>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</si>
  <si>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</si>
  <si>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</si>
  <si>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</si>
  <si>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</si>
  <si>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</si>
  <si>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</si>
  <si>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</si>
  <si>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</si>
  <si>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</si>
  <si>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</si>
  <si>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</si>
  <si>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</si>
  <si>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</si>
  <si>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</si>
  <si>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</si>
  <si>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</si>
  <si>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</si>
  <si>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</si>
  <si>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</si>
  <si>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</si>
  <si>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</si>
  <si>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</si>
  <si>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</si>
  <si>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</si>
  <si>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</si>
  <si>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</si>
  <si>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</si>
  <si>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</si>
  <si>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</si>
  <si>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</si>
  <si>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</si>
  <si>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</si>
  <si>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</si>
  <si>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</si>
  <si>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</si>
  <si>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</si>
  <si>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</si>
  <si>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</si>
  <si>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</si>
  <si>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</si>
  <si>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</si>
  <si>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</si>
  <si>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</si>
  <si>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</si>
  <si>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</si>
  <si>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</si>
  <si>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</si>
  <si>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</si>
  <si>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</si>
  <si>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</si>
  <si>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</si>
  <si>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</si>
  <si>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</si>
  <si>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</si>
  <si>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</si>
  <si>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</si>
  <si>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</si>
  <si>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</si>
  <si>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</si>
  <si>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</si>
  <si>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</si>
  <si>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</si>
  <si>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</si>
  <si>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</si>
  <si>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</si>
  <si>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</si>
  <si>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</si>
  <si>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</si>
  <si>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</si>
  <si>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</si>
  <si>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</si>
  <si>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</si>
  <si>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</si>
  <si>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</si>
  <si>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</si>
  <si>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</si>
  <si>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</si>
  <si>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</si>
  <si>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</si>
  <si>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</si>
  <si>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</si>
  <si>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</si>
  <si>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</si>
  <si>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</si>
  <si>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</si>
  <si>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</si>
  <si>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</si>
  <si>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</si>
  <si>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</si>
  <si>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</si>
  <si>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</si>
  <si>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</si>
  <si>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</si>
  <si>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</si>
  <si>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</si>
  <si>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</si>
  <si>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</si>
  <si>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</si>
  <si>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</si>
  <si>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</si>
  <si>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</si>
  <si>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</si>
  <si>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</si>
  <si>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</si>
  <si>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</si>
  <si>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</si>
  <si>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</si>
  <si>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</si>
  <si>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</si>
  <si>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</si>
  <si>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</si>
  <si>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</si>
  <si>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</si>
  <si>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</si>
  <si>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</si>
  <si>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</si>
  <si>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</si>
  <si>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</si>
  <si>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</si>
  <si>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</si>
  <si>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</si>
  <si>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</si>
  <si>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</si>
  <si>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</si>
  <si>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</si>
  <si>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</si>
  <si>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</si>
  <si>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</si>
  <si>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</si>
  <si>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</si>
  <si>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</si>
  <si>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</si>
  <si>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</si>
  <si>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</si>
  <si>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</si>
  <si>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</si>
  <si>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</si>
  <si>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</si>
  <si>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</si>
  <si>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</si>
  <si>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</si>
  <si>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</si>
  <si>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</si>
  <si>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</si>
  <si>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</si>
  <si>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</si>
  <si>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</si>
  <si>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</si>
  <si>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</si>
  <si>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</si>
  <si>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</si>
  <si>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</si>
  <si>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</si>
  <si>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</si>
  <si>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</si>
  <si>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</si>
  <si>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</si>
  <si>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</si>
  <si>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</si>
  <si>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</si>
  <si>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</si>
  <si>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</si>
  <si>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</si>
  <si>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</si>
  <si>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</si>
  <si>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</si>
  <si>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</si>
  <si>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</si>
  <si>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</si>
  <si>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</si>
  <si>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</si>
  <si>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</si>
  <si>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</si>
  <si>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</si>
  <si>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</si>
  <si>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</si>
  <si>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</si>
  <si>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</si>
  <si>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</si>
  <si>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</si>
  <si>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</si>
  <si>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</si>
  <si>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</si>
  <si>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</si>
  <si>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</si>
  <si>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</si>
  <si>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</si>
  <si>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</si>
  <si>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</si>
  <si>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</si>
  <si>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</si>
  <si>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</si>
  <si>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</si>
  <si>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</si>
  <si>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</si>
  <si>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</si>
  <si>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</si>
  <si>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</si>
  <si>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</si>
  <si>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</si>
  <si>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</si>
  <si>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</si>
  <si>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</si>
  <si>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</si>
  <si>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</si>
  <si>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</si>
  <si>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</si>
  <si>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</si>
  <si>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</si>
  <si>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</si>
  <si>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</si>
  <si>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</si>
  <si>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</si>
  <si>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</si>
  <si>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</si>
  <si>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</si>
  <si>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</si>
  <si>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</si>
  <si>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</si>
  <si>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</si>
  <si>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</si>
  <si>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</si>
  <si>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</si>
  <si>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</si>
  <si>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</si>
  <si>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</si>
  <si>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</si>
  <si>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</si>
  <si>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</si>
  <si>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</si>
  <si>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</si>
  <si>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</si>
  <si>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</si>
  <si>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</si>
  <si>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</si>
  <si>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</si>
  <si>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</si>
  <si>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</si>
  <si>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</si>
  <si>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</si>
  <si>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</si>
  <si>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</si>
  <si>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</si>
  <si>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</si>
  <si>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</si>
  <si>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</si>
  <si>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</si>
  <si>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</si>
  <si>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</si>
  <si>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</si>
  <si>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</si>
  <si>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</si>
  <si>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</si>
  <si>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</si>
  <si>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</si>
  <si>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</si>
  <si>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</si>
  <si>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</si>
  <si>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</si>
  <si>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</si>
  <si>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</si>
  <si>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</si>
  <si>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</si>
  <si>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</si>
  <si>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</si>
  <si>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</si>
  <si>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</si>
  <si>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</si>
  <si>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</si>
  <si>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</si>
  <si>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</si>
  <si>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</si>
  <si>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</si>
  <si>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</si>
  <si>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</si>
  <si>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</si>
  <si>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</si>
  <si>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</si>
  <si>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</si>
  <si>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</si>
  <si>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</si>
  <si>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</si>
  <si>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</si>
  <si>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</si>
  <si>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</si>
  <si>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</si>
  <si>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</si>
  <si>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</si>
  <si>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</si>
  <si>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</si>
  <si>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</si>
  <si>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</si>
  <si>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</si>
  <si>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</si>
  <si>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</si>
  <si>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</si>
  <si>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</si>
  <si>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</si>
  <si>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</si>
  <si>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</si>
  <si>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</si>
  <si>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</si>
  <si>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</si>
  <si>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</si>
  <si>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</si>
  <si>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</si>
  <si>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</si>
  <si>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</si>
  <si>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</si>
  <si>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</si>
  <si>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</si>
  <si>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</si>
  <si>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</si>
  <si>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</si>
  <si>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</si>
  <si>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</si>
  <si>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</si>
  <si>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</si>
  <si>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</si>
  <si>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</si>
  <si>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</si>
  <si>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</si>
  <si>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</si>
  <si>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</si>
  <si>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</si>
  <si>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</si>
  <si>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</si>
  <si>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</si>
  <si>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</si>
  <si>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</si>
  <si>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</si>
  <si>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</si>
  <si>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</si>
  <si>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</si>
  <si>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</si>
  <si>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</si>
  <si>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</si>
  <si>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</si>
  <si>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</si>
  <si>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</si>
  <si>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</si>
  <si>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</si>
  <si>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</si>
  <si>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</si>
  <si>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</si>
  <si>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</si>
  <si>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</si>
  <si>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</si>
  <si>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</si>
  <si>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</si>
  <si>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</si>
  <si>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</si>
  <si>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</si>
  <si>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</si>
  <si>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</si>
  <si>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</si>
  <si>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</si>
  <si>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</si>
  <si>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</si>
  <si>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</si>
  <si>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</si>
  <si>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</si>
  <si>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</si>
  <si>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</si>
  <si>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</si>
  <si>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</si>
  <si>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</si>
  <si>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</si>
  <si>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</si>
  <si>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</si>
  <si>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</si>
  <si>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</si>
  <si>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</si>
  <si>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</si>
  <si>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</si>
  <si>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</si>
  <si>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</si>
  <si>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</si>
  <si>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</si>
  <si>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</si>
  <si>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</si>
  <si>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</si>
  <si>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</si>
  <si>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</si>
  <si>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</si>
  <si>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</si>
  <si>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</si>
  <si>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</si>
  <si>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</si>
  <si>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</si>
  <si>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</si>
  <si>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</si>
  <si>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</si>
  <si>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</si>
  <si>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</si>
  <si>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</si>
  <si>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</si>
  <si>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</si>
  <si>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</si>
  <si>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</si>
  <si>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</si>
  <si>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</si>
  <si>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</si>
  <si>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</si>
  <si>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</si>
  <si>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</si>
  <si>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</si>
  <si>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</si>
  <si>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</si>
  <si>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</si>
  <si>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</si>
  <si>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</si>
  <si>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</si>
  <si>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</si>
  <si>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</si>
  <si>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</si>
  <si>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</si>
  <si>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</si>
  <si>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</si>
  <si>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</si>
  <si>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</si>
  <si>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</si>
  <si>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</si>
  <si>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</si>
  <si>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</si>
  <si>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</si>
  <si>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</si>
  <si>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</si>
  <si>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</si>
  <si>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</si>
  <si>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</si>
  <si>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</si>
  <si>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</si>
  <si>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</si>
  <si>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</si>
  <si>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</si>
  <si>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</si>
  <si>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</si>
  <si>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</si>
  <si>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</si>
  <si>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</si>
  <si>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</si>
  <si>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</si>
  <si>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</si>
  <si>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</si>
  <si>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</si>
  <si>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</si>
  <si>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</si>
  <si>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</si>
  <si>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</si>
  <si>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</si>
  <si>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</si>
  <si>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</si>
  <si>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</si>
  <si>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</si>
  <si>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</si>
  <si>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</si>
  <si>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</si>
  <si>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</si>
  <si>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</si>
  <si>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</si>
  <si>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</si>
  <si>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</si>
  <si>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</si>
  <si>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</si>
  <si>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</si>
  <si>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</si>
  <si>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</si>
  <si>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</si>
  <si>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</si>
  <si>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</si>
  <si>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</si>
  <si>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</si>
  <si>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</si>
  <si>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</si>
  <si>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</si>
  <si>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</si>
  <si>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</si>
  <si>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</si>
  <si>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</si>
  <si>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</si>
  <si>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</si>
  <si>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</si>
  <si>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</si>
  <si>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</si>
  <si>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</si>
  <si>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</si>
  <si>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</si>
  <si>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</si>
  <si>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</si>
  <si>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</si>
  <si>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</si>
  <si>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</si>
  <si>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</si>
  <si>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</si>
  <si>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</si>
  <si>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</si>
  <si>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</si>
  <si>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</si>
  <si>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</si>
  <si>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</si>
  <si>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</si>
  <si>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</si>
  <si>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</si>
  <si>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</si>
  <si>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</si>
  <si>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</si>
  <si>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</si>
  <si>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</si>
  <si>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</si>
  <si>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</si>
  <si>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</si>
  <si>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</si>
  <si>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</si>
  <si>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</si>
  <si>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</si>
  <si>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</si>
  <si>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</si>
  <si>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</si>
  <si>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</si>
  <si>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</si>
  <si>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</si>
  <si>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</si>
  <si>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</si>
  <si>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</si>
  <si>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</si>
  <si>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</si>
  <si>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</si>
  <si>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</si>
  <si>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</si>
  <si>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</si>
  <si>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</si>
  <si>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</si>
  <si>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</si>
  <si>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</si>
  <si>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</si>
  <si>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</si>
  <si>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</si>
  <si>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</si>
  <si>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</si>
  <si>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</si>
  <si>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</si>
  <si>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</si>
  <si>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</si>
  <si>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</si>
  <si>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</si>
  <si>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</si>
  <si>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</si>
  <si>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</si>
  <si>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</si>
  <si>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</si>
  <si>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</si>
  <si>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</si>
  <si>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</si>
  <si>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</si>
  <si>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</si>
  <si>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</si>
  <si>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</si>
  <si>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</si>
  <si>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</si>
  <si>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</si>
  <si>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</si>
  <si>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</si>
  <si>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</si>
  <si>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</si>
  <si>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</si>
  <si>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</si>
  <si>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</si>
  <si>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</si>
  <si>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</si>
  <si>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</si>
  <si>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</si>
  <si>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</si>
  <si>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</si>
  <si>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</si>
  <si>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</si>
  <si>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</si>
  <si>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</si>
  <si>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</si>
  <si>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</si>
  <si>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</si>
  <si>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</si>
  <si>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</si>
  <si>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</si>
  <si>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</si>
  <si>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</si>
  <si>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</si>
  <si>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</si>
  <si>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</si>
  <si>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</si>
  <si>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</si>
  <si>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</si>
  <si>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</si>
  <si>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</si>
  <si>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</si>
  <si>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</si>
  <si>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</si>
  <si>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</si>
  <si>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</si>
  <si>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</si>
  <si>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</si>
  <si>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</si>
  <si>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</si>
  <si>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</si>
  <si>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</si>
  <si>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</si>
  <si>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</si>
  <si>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</si>
  <si>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</si>
  <si>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</si>
  <si>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</si>
  <si>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</si>
  <si>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</si>
  <si>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</si>
  <si>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</si>
  <si>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</si>
  <si>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</si>
  <si>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</si>
  <si>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</si>
  <si>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</si>
  <si>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</si>
  <si>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</si>
  <si>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</si>
  <si>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</si>
  <si>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</si>
  <si>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</si>
  <si>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</si>
  <si>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</si>
  <si>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</si>
  <si>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</si>
  <si>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</si>
  <si>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</si>
  <si>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</si>
  <si>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</si>
  <si>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</si>
  <si>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</si>
  <si>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</si>
  <si>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</si>
  <si>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</si>
  <si>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</si>
  <si>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</si>
  <si>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</si>
  <si>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</si>
  <si>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</si>
  <si>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</si>
  <si>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</si>
  <si>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</si>
  <si>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</si>
  <si>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</si>
  <si>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</si>
  <si>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</si>
  <si>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</si>
  <si>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</si>
  <si>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</si>
  <si>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</si>
  <si>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</si>
  <si>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</si>
  <si>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</si>
  <si>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</si>
  <si>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</si>
  <si>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</si>
  <si>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</si>
  <si>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</si>
  <si>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</si>
  <si>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</si>
  <si>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</si>
  <si>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</si>
  <si>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</si>
  <si>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</si>
  <si>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</si>
  <si>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</si>
  <si>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</si>
  <si>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</si>
  <si>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</si>
  <si>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</si>
  <si>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</si>
  <si>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</si>
  <si>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</si>
  <si>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</si>
  <si>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</si>
  <si>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</si>
  <si>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</si>
  <si>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</si>
  <si>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</si>
  <si>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</si>
  <si>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</si>
  <si>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</si>
  <si>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</si>
  <si>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</si>
  <si>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</si>
  <si>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</si>
  <si>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</si>
  <si>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</si>
  <si>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</si>
  <si>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</si>
  <si>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</si>
  <si>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</si>
  <si>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</si>
  <si>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</si>
  <si>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</si>
  <si>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</si>
  <si>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</si>
  <si>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</si>
  <si>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</si>
  <si>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</si>
  <si>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</si>
  <si>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</si>
  <si>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</si>
  <si>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</si>
  <si>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</si>
  <si>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</si>
  <si>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</si>
  <si>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</si>
  <si>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</si>
  <si>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</si>
  <si>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</si>
  <si>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</si>
  <si>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</si>
  <si>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</si>
  <si>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</si>
  <si>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</si>
  <si>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</si>
  <si>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</si>
  <si>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</si>
  <si>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</si>
  <si>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</si>
  <si>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</si>
  <si>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</si>
  <si>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</si>
  <si>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</si>
  <si>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</si>
  <si>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</si>
  <si>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</si>
  <si>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</si>
  <si>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</si>
  <si>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</si>
  <si>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</si>
  <si>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</si>
  <si>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</si>
  <si>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</si>
  <si>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</si>
  <si>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</si>
  <si>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</si>
  <si>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</si>
  <si>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</si>
  <si>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</si>
  <si>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</si>
  <si>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</si>
  <si>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</si>
  <si>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</si>
  <si>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</si>
  <si>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</si>
  <si>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</si>
  <si>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</si>
  <si>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</si>
  <si>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</si>
  <si>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</si>
  <si>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</si>
  <si>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</si>
  <si>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</si>
  <si>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</si>
  <si>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</si>
  <si>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</si>
  <si>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</si>
  <si>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</si>
  <si>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</si>
  <si>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</si>
  <si>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</si>
  <si>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</si>
  <si>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</si>
  <si>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</si>
  <si>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</si>
  <si>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</si>
  <si>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</si>
  <si>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</si>
  <si>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</si>
  <si>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</si>
  <si>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</si>
  <si>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</si>
  <si>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</si>
  <si>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</si>
  <si>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</si>
  <si>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</si>
  <si>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</si>
  <si>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</si>
  <si>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</si>
  <si>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</si>
  <si>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</si>
  <si>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</si>
  <si>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</si>
  <si>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</si>
  <si>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</si>
  <si>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</si>
  <si>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</si>
  <si>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</si>
  <si>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</si>
  <si>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</si>
  <si>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</si>
  <si>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</si>
  <si>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</si>
  <si>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</si>
  <si>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</si>
  <si>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</si>
  <si>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</si>
  <si>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</si>
  <si>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</si>
  <si>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</si>
  <si>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</si>
  <si>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</si>
  <si>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</si>
  <si>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</si>
  <si>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</si>
  <si>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</si>
  <si>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</si>
  <si>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</si>
  <si>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</si>
  <si>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</si>
  <si>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</si>
  <si>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</si>
  <si>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</si>
  <si>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</si>
  <si>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</si>
  <si>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</si>
  <si>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</si>
  <si>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</si>
  <si>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</si>
  <si>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</si>
  <si>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</si>
  <si>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</si>
  <si>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</si>
  <si>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</si>
  <si>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</si>
  <si>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</si>
  <si>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</si>
  <si>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</si>
  <si>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</si>
  <si>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</si>
  <si>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</si>
  <si>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</si>
  <si>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</si>
  <si>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</si>
  <si>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</si>
  <si>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</si>
  <si>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</si>
  <si>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</si>
  <si>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</si>
  <si>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</si>
  <si>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</si>
  <si>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</si>
  <si>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</si>
  <si>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</si>
  <si>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</si>
  <si>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</si>
  <si>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</si>
  <si>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</si>
  <si>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</si>
  <si>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</si>
  <si>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</si>
  <si>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</si>
  <si>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</si>
  <si>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</si>
  <si>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</si>
  <si>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</si>
  <si>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</si>
  <si>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</si>
  <si>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</si>
  <si>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</si>
  <si>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</si>
  <si>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</si>
  <si>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</si>
  <si>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</si>
  <si>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</si>
  <si>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</si>
  <si>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</si>
  <si>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</si>
  <si>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</si>
  <si>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</si>
  <si>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</si>
  <si>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</si>
  <si>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</si>
  <si>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</si>
  <si>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</si>
  <si>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</si>
  <si>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</si>
  <si>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</si>
  <si>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</si>
  <si>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</si>
  <si>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</si>
  <si>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</si>
  <si>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</si>
  <si>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</si>
  <si>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</si>
  <si>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</si>
  <si>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</si>
  <si>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</si>
  <si>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</si>
  <si>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</si>
  <si>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</si>
  <si>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</si>
  <si>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</si>
  <si>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</si>
  <si>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</si>
  <si>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</si>
  <si>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</si>
  <si>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</si>
  <si>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</si>
  <si>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</si>
  <si>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</si>
  <si>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</si>
  <si>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</si>
  <si>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</si>
  <si>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</si>
  <si>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</si>
  <si>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</si>
  <si>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</si>
  <si>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</si>
  <si>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</si>
  <si>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</si>
  <si>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</si>
  <si>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</si>
  <si>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</si>
  <si>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</si>
  <si>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</si>
  <si>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</si>
  <si>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</si>
  <si>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</si>
  <si>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</si>
  <si>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</si>
  <si>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</si>
  <si>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</si>
  <si>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</si>
  <si>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</si>
  <si>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</si>
  <si>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</si>
  <si>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</si>
  <si>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</si>
  <si>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</si>
  <si>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</si>
  <si>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</si>
  <si>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</si>
  <si>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</si>
  <si>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</si>
  <si>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</si>
  <si>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</si>
  <si>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</si>
  <si>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</si>
  <si>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</si>
  <si>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</si>
  <si>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</si>
  <si>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</si>
  <si>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</si>
  <si>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</si>
  <si>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</si>
  <si>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</si>
  <si>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</si>
  <si>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</si>
  <si>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</si>
  <si>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</si>
  <si>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</si>
  <si>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</si>
  <si>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</si>
  <si>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</si>
  <si>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</si>
  <si>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</si>
  <si>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</si>
  <si>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</si>
  <si>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</si>
  <si>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</si>
  <si>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</si>
  <si>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</si>
  <si>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</si>
  <si>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</si>
  <si>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</si>
  <si>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</si>
  <si>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</si>
  <si>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</si>
  <si>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</si>
  <si>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</si>
  <si>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</si>
  <si>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</si>
  <si>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</si>
  <si>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</si>
  <si>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</si>
  <si>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</si>
  <si>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</si>
  <si>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</si>
  <si>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</si>
  <si>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</si>
  <si>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</si>
  <si>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</si>
  <si>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</si>
  <si>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</si>
  <si>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</si>
  <si>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</si>
  <si>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</si>
  <si>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</si>
  <si>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</si>
  <si>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</si>
  <si>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</si>
  <si>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</si>
  <si>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</si>
  <si>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</si>
  <si>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</si>
  <si>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</si>
  <si>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</si>
  <si>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</si>
  <si>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</si>
  <si>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</si>
  <si>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</si>
  <si>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</si>
  <si>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</si>
  <si>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</si>
  <si>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</si>
  <si>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</si>
  <si>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</si>
  <si>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</si>
  <si>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</si>
  <si>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</si>
  <si>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</si>
  <si>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</si>
  <si>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</si>
  <si>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</si>
  <si>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</si>
  <si>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</si>
  <si>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</si>
  <si>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</si>
  <si>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</si>
  <si>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</si>
  <si>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</si>
  <si>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</si>
  <si>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</si>
  <si>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</si>
  <si>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</si>
  <si>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</si>
  <si>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</si>
  <si>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</si>
  <si>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</si>
  <si>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</si>
  <si>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</si>
  <si>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</si>
  <si>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</si>
  <si>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</si>
  <si>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</si>
  <si>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</si>
  <si>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</si>
  <si>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</si>
  <si>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</si>
  <si>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</si>
  <si>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</si>
  <si>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</si>
  <si>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</si>
  <si>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</si>
  <si>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</si>
  <si>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</si>
  <si>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</si>
  <si>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</si>
  <si>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</si>
  <si>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</si>
  <si>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</si>
  <si>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</si>
  <si>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</si>
  <si>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</si>
  <si>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</si>
  <si>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</si>
  <si>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</si>
  <si>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</si>
  <si>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</si>
  <si>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</si>
  <si>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</si>
  <si>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</si>
  <si>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</si>
  <si>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</si>
  <si>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</si>
  <si>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</si>
  <si>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</si>
  <si>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</si>
  <si>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</si>
  <si>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</si>
  <si>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</si>
  <si>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</si>
  <si>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</si>
  <si>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</si>
  <si>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</si>
  <si>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</si>
  <si>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</si>
  <si>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</si>
  <si>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</si>
  <si>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</si>
  <si>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</si>
  <si>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</si>
  <si>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</si>
  <si>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</si>
  <si>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</si>
  <si>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</si>
  <si>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</si>
  <si>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</si>
  <si>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</si>
  <si>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</si>
  <si>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</si>
  <si>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</si>
  <si>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</si>
  <si>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</si>
  <si>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</si>
  <si>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</si>
  <si>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</si>
  <si>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</si>
  <si>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</si>
  <si>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</si>
  <si>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</si>
  <si>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</si>
  <si>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</si>
  <si>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</si>
  <si>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</si>
  <si>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</si>
  <si>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</si>
  <si>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</si>
  <si>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</si>
  <si>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</si>
  <si>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</si>
  <si>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</si>
  <si>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</si>
  <si>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</si>
  <si>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</si>
  <si>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</si>
  <si>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</si>
  <si>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</si>
  <si>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</si>
  <si>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</si>
  <si>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</si>
  <si>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</si>
  <si>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</si>
  <si>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</si>
  <si>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</si>
  <si>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</si>
  <si>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</si>
  <si>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</si>
  <si>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</si>
  <si>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</si>
  <si>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</si>
  <si>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</si>
  <si>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</si>
  <si>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</si>
  <si>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</si>
  <si>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</si>
  <si>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</si>
  <si>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</si>
  <si>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</si>
  <si>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</si>
  <si>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</si>
  <si>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</si>
  <si>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</si>
  <si>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</si>
  <si>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</si>
  <si>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</si>
  <si>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</si>
  <si>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</si>
  <si>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</si>
  <si>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</si>
  <si>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</si>
  <si>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</si>
  <si>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</si>
  <si>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</si>
  <si>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</si>
  <si>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</si>
  <si>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</si>
  <si>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</si>
  <si>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</si>
  <si>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</si>
  <si>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</si>
  <si>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</si>
  <si>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</si>
  <si>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</si>
  <si>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</si>
  <si>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</si>
  <si>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</si>
  <si>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</si>
  <si>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</si>
  <si>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</si>
  <si>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</si>
  <si>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</si>
  <si>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</si>
  <si>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</si>
  <si>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</si>
  <si>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</si>
  <si>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</si>
  <si>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</si>
  <si>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</si>
  <si>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</si>
  <si>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</si>
  <si>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</si>
  <si>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</si>
  <si>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</si>
  <si>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</si>
  <si>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</si>
  <si>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</si>
  <si>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</si>
  <si>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</si>
  <si>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</si>
  <si>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</si>
  <si>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</si>
  <si>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</si>
  <si>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</si>
  <si>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</si>
  <si>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</si>
  <si>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</si>
  <si>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</si>
  <si>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</si>
  <si>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</si>
  <si>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</si>
  <si>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</si>
  <si>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</si>
  <si>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</si>
  <si>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</si>
  <si>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</si>
  <si>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</si>
  <si>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</si>
  <si>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</si>
  <si>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</si>
  <si>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</si>
  <si>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</si>
  <si>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</si>
  <si>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</si>
  <si>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</si>
  <si>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</si>
  <si>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</si>
  <si>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</si>
  <si>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</si>
  <si>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</si>
  <si>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</si>
  <si>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</si>
  <si>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</si>
  <si>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</si>
  <si>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</si>
  <si>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</si>
  <si>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</si>
  <si>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</si>
  <si>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</si>
  <si>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</si>
  <si>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</si>
  <si>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</si>
  <si>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</si>
  <si>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</si>
  <si>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</si>
  <si>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</si>
  <si>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</si>
  <si>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</si>
  <si>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</si>
  <si>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</si>
  <si>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</si>
  <si>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</si>
  <si>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</si>
  <si>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</si>
  <si>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</si>
  <si>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</si>
  <si>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</si>
  <si>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</si>
  <si>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</si>
  <si>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</si>
  <si>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</si>
  <si>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</si>
  <si>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</si>
  <si>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</si>
  <si>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</si>
  <si>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</si>
  <si>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</si>
  <si>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</si>
  <si>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</si>
  <si>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</si>
  <si>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</si>
  <si>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</si>
  <si>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</si>
  <si>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</si>
  <si>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</si>
  <si>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</si>
  <si>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</si>
  <si>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</si>
  <si>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</si>
  <si>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</si>
  <si>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</si>
  <si>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</si>
  <si>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</si>
  <si>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</si>
  <si>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</si>
  <si>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</si>
  <si>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</si>
  <si>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</si>
  <si>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</si>
  <si>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</si>
  <si>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</si>
  <si>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</si>
  <si>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</si>
  <si>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</si>
  <si>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</si>
  <si>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</si>
  <si>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</si>
  <si>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</si>
  <si>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</si>
  <si>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</si>
  <si>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</si>
  <si>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</si>
  <si>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</si>
  <si>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</si>
  <si>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</si>
  <si>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</si>
  <si>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</si>
  <si>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</si>
  <si>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</si>
  <si>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</si>
  <si>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</si>
  <si>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</si>
  <si>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</si>
  <si>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</si>
  <si>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</si>
  <si>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</si>
  <si>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</si>
  <si>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</si>
  <si>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</si>
  <si>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</si>
  <si>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</si>
  <si>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</si>
  <si>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</si>
  <si>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</si>
  <si>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</si>
  <si>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</si>
  <si>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</si>
  <si>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</si>
  <si>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</si>
  <si>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</si>
  <si>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</si>
  <si>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</si>
  <si>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</si>
  <si>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</si>
  <si>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</si>
  <si>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</si>
  <si>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</si>
  <si>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</si>
  <si>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</si>
  <si>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</si>
  <si>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</si>
  <si>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</si>
  <si>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</si>
  <si>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</si>
  <si>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</si>
  <si>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</si>
  <si>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</si>
  <si>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</si>
  <si>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</si>
  <si>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</si>
  <si>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</si>
  <si>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</si>
  <si>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</si>
  <si>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</si>
  <si>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</si>
  <si>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</si>
  <si>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</si>
  <si>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</si>
  <si>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</si>
  <si>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</si>
  <si>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</si>
  <si>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</si>
  <si>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</si>
  <si>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</si>
  <si>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</si>
  <si>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</si>
  <si>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</si>
  <si>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</si>
  <si>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</si>
  <si>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</si>
  <si>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</si>
  <si>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</si>
  <si>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</si>
  <si>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</si>
  <si>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</si>
  <si>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</si>
  <si>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</si>
  <si>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</si>
  <si>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</si>
  <si>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</si>
  <si>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</si>
  <si>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</si>
  <si>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</si>
  <si>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</si>
  <si>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</si>
  <si>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</si>
  <si>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</si>
  <si>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</si>
  <si>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</si>
  <si>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</si>
  <si>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</si>
  <si>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</si>
  <si>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</si>
  <si>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</si>
  <si>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</si>
  <si>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</si>
  <si>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</si>
  <si>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</si>
  <si>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</si>
  <si>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</si>
  <si>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</si>
  <si>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</si>
  <si>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</si>
  <si>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</si>
  <si>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</si>
  <si>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</si>
  <si>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</si>
  <si>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</si>
  <si>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</si>
  <si>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</si>
  <si>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</si>
  <si>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</si>
  <si>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</si>
  <si>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</si>
  <si>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</si>
  <si>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</si>
  <si>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</si>
  <si>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</si>
  <si>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</si>
  <si>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</si>
  <si>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</si>
  <si>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</si>
  <si>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</si>
  <si>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</si>
  <si>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</si>
  <si>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</si>
  <si>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</si>
  <si>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</si>
  <si>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</si>
  <si>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</si>
  <si>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</si>
  <si>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</si>
  <si>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</si>
  <si>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</si>
  <si>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</si>
  <si>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</si>
  <si>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</si>
  <si>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</si>
  <si>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</si>
  <si>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</si>
  <si>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</si>
  <si>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</si>
  <si>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</si>
  <si>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</si>
  <si>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</si>
  <si>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</si>
  <si>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</si>
  <si>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</si>
  <si>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</si>
  <si>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</si>
  <si>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</si>
  <si>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</si>
  <si>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</si>
  <si>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</si>
  <si>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</si>
  <si>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</si>
  <si>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</si>
  <si>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</si>
  <si>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</si>
  <si>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</si>
  <si>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</si>
  <si>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</si>
  <si>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</si>
  <si>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</si>
  <si>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</si>
  <si>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</si>
  <si>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</si>
  <si>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</si>
  <si>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</si>
  <si>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</si>
  <si>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</si>
  <si>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</si>
  <si>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</si>
  <si>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</si>
  <si>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</si>
  <si>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</si>
  <si>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</si>
  <si>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</si>
  <si>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</si>
  <si>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</si>
  <si>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</si>
  <si>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</si>
  <si>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</si>
  <si>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</si>
  <si>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</si>
  <si>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</si>
  <si>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</si>
  <si>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</si>
  <si>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</si>
  <si>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</si>
  <si>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</si>
  <si>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</si>
  <si>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</si>
  <si>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</si>
  <si>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</si>
  <si>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</si>
  <si>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</si>
  <si>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</si>
  <si>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</si>
  <si>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</si>
  <si>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</si>
  <si>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</si>
  <si>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</si>
  <si>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</si>
  <si>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</si>
  <si>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</si>
  <si>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</si>
  <si>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</si>
  <si>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</si>
  <si>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</si>
  <si>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</si>
  <si>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</si>
  <si>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</si>
  <si>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</si>
  <si>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</si>
  <si>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</si>
  <si>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</si>
  <si>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</si>
  <si>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</si>
  <si>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</si>
  <si>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</si>
  <si>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</si>
  <si>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</si>
  <si>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</si>
  <si>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</si>
  <si>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</si>
  <si>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</si>
  <si>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</si>
  <si>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</si>
  <si>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</si>
  <si>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</si>
  <si>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</si>
  <si>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</si>
  <si>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</si>
  <si>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</si>
  <si>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</si>
  <si>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</si>
  <si>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</si>
  <si>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</si>
  <si>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</si>
  <si>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</si>
  <si>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</si>
  <si>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</si>
  <si>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</si>
  <si>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</si>
  <si>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</si>
  <si>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</si>
  <si>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</si>
  <si>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</si>
  <si>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</si>
  <si>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</si>
  <si>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</si>
  <si>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</si>
  <si>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</si>
  <si>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</si>
  <si>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</si>
  <si>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</si>
  <si>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</si>
  <si>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</si>
  <si>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</si>
  <si>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</si>
  <si>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</si>
  <si>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</si>
  <si>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</si>
  <si>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</si>
  <si>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</si>
  <si>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</si>
  <si>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</si>
  <si>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</si>
  <si>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</si>
  <si>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</si>
  <si>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</si>
  <si>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</si>
  <si>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</si>
  <si>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</si>
  <si>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</si>
  <si>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</si>
  <si>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</si>
  <si>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</si>
  <si>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</si>
  <si>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</si>
  <si>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</si>
  <si>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</si>
  <si>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</si>
  <si>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</si>
  <si>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</si>
  <si>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</si>
  <si>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</si>
  <si>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</si>
  <si>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</si>
  <si>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</si>
  <si>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</si>
  <si>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</si>
  <si>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</si>
  <si>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</si>
  <si>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</si>
  <si>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</si>
  <si>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</si>
  <si>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</si>
  <si>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</si>
  <si>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</si>
  <si>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</si>
  <si>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</si>
  <si>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</si>
  <si>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</si>
  <si>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</si>
  <si>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</si>
  <si>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</si>
  <si>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</si>
  <si>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</si>
  <si>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</si>
  <si>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</si>
  <si>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</si>
  <si>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</si>
  <si>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</si>
  <si>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</si>
  <si>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</si>
  <si>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</si>
  <si>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</si>
  <si>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</si>
  <si>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</si>
  <si>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</si>
  <si>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</si>
  <si>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</si>
  <si>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</si>
  <si>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</si>
  <si>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</si>
  <si>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</si>
  <si>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</si>
  <si>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</si>
  <si>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</si>
  <si>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</si>
  <si>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</si>
  <si>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</si>
  <si>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</si>
  <si>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</si>
  <si>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</si>
  <si>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</si>
  <si>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</si>
  <si>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</si>
  <si>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</si>
  <si>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</si>
  <si>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</si>
  <si>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</si>
  <si>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</si>
  <si>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</si>
  <si>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</si>
  <si>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</si>
  <si>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</si>
  <si>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</si>
  <si>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</si>
  <si>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</si>
  <si>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</si>
  <si>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</si>
  <si>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</si>
  <si>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</si>
  <si>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</si>
  <si>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</si>
  <si>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</si>
  <si>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</si>
  <si>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</si>
  <si>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</si>
  <si>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</si>
  <si>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</si>
  <si>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</si>
  <si>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</si>
  <si>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</si>
  <si>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</si>
  <si>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</si>
  <si>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</si>
  <si>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</si>
  <si>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</si>
  <si>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</si>
  <si>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</si>
  <si>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</si>
  <si>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</si>
  <si>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</si>
  <si>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</si>
  <si>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</si>
  <si>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</si>
  <si>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</si>
  <si>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</si>
  <si>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</si>
  <si>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</si>
  <si>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</si>
  <si>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</si>
  <si>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</si>
  <si>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</si>
  <si>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</si>
  <si>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</si>
  <si>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</si>
  <si>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</si>
  <si>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</si>
  <si>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</si>
  <si>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</si>
  <si>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</si>
  <si>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</si>
  <si>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</si>
  <si>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</si>
  <si>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</si>
  <si>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</si>
  <si>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</si>
  <si>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</si>
  <si>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</si>
  <si>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</si>
  <si>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</si>
  <si>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</si>
  <si>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</si>
  <si>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</si>
  <si>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</si>
  <si>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</si>
  <si>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</si>
  <si>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</si>
  <si>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</si>
  <si>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</si>
  <si>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</si>
  <si>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</si>
  <si>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</si>
  <si>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</si>
  <si>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</si>
  <si>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</si>
  <si>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</si>
  <si>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</si>
  <si>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</si>
  <si>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</si>
  <si>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</si>
  <si>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</si>
  <si>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</si>
  <si>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</si>
  <si>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</si>
  <si>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</si>
  <si>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</si>
  <si>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</si>
  <si>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</si>
  <si>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</si>
  <si>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</si>
  <si>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</si>
  <si>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</si>
  <si>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</si>
  <si>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</si>
  <si>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</si>
  <si>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</si>
  <si>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</si>
  <si>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</si>
  <si>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</si>
  <si>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</si>
  <si>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</si>
  <si>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</si>
  <si>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</si>
  <si>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</si>
  <si>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</si>
  <si>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</si>
  <si>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</si>
  <si>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</si>
  <si>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</si>
  <si>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</si>
  <si>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</si>
  <si>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</si>
  <si>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</si>
  <si>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</si>
  <si>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</si>
  <si>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</si>
  <si>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</si>
  <si>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</si>
  <si>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</si>
  <si>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</si>
  <si>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</si>
  <si>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</si>
  <si>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</si>
  <si>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</si>
  <si>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</si>
  <si>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</si>
  <si>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</si>
  <si>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</si>
  <si>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</si>
  <si>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</si>
  <si>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</si>
  <si>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</si>
  <si>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</si>
  <si>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</si>
  <si>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</si>
  <si>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</si>
  <si>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</si>
  <si>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</si>
  <si>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</si>
  <si>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</si>
  <si>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</si>
  <si>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</si>
  <si>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</si>
  <si>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</si>
  <si>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</si>
  <si>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</si>
  <si>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</si>
  <si>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</si>
  <si>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</si>
  <si>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</si>
  <si>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</si>
  <si>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</si>
  <si>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</si>
  <si>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</si>
  <si>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</si>
  <si>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</si>
  <si>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</si>
  <si>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</si>
  <si>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</si>
  <si>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</si>
  <si>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</si>
  <si>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</si>
  <si>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</si>
  <si>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</si>
  <si>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</si>
  <si>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</si>
  <si>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</si>
  <si>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</si>
  <si>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</si>
  <si>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</si>
  <si>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</si>
  <si>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</si>
  <si>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</si>
  <si>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</si>
  <si>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</si>
  <si>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</si>
  <si>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</si>
  <si>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</si>
  <si>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</si>
  <si>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</si>
  <si>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</si>
  <si>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</si>
  <si>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</si>
  <si>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</si>
  <si>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</si>
  <si>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</si>
  <si>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</si>
  <si>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</si>
  <si>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</si>
  <si>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</si>
  <si>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</si>
  <si>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</si>
  <si>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</si>
  <si>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</si>
  <si>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</si>
  <si>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</si>
  <si>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</si>
  <si>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</si>
  <si>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</si>
  <si>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</si>
  <si>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</si>
  <si>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</si>
  <si>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</si>
  <si>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</si>
  <si>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</si>
  <si>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</si>
  <si>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</si>
  <si>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</si>
  <si>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</si>
  <si>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</si>
  <si>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</si>
  <si>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</si>
  <si>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</si>
  <si>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</si>
  <si>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</si>
  <si>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</si>
  <si>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</si>
  <si>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</si>
  <si>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</si>
  <si>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</si>
  <si>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</si>
  <si>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</si>
  <si>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</si>
  <si>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</si>
  <si>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</si>
  <si>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</si>
  <si>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</si>
  <si>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</si>
  <si>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</si>
  <si>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</si>
  <si>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</si>
  <si>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</si>
  <si>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</si>
  <si>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</si>
  <si>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</si>
  <si>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</si>
  <si>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</si>
  <si>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</si>
  <si>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</si>
  <si>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</si>
  <si>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</si>
  <si>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</si>
  <si>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</si>
  <si>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</si>
  <si>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</si>
  <si>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</si>
  <si>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</si>
  <si>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</si>
  <si>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</si>
  <si>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</si>
  <si>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</si>
  <si>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</si>
  <si>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</si>
  <si>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</si>
  <si>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</si>
  <si>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</si>
  <si>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</si>
  <si>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</si>
  <si>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</si>
  <si>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</si>
  <si>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</si>
  <si>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</si>
  <si>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</si>
  <si>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</si>
  <si>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</si>
  <si>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</si>
  <si>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</si>
  <si>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</si>
  <si>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</si>
  <si>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</si>
  <si>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</si>
  <si>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</si>
  <si>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</si>
  <si>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</si>
  <si>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</si>
  <si>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</si>
  <si>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</si>
  <si>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</si>
  <si>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</si>
  <si>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</si>
  <si>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</si>
  <si>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</si>
  <si>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</si>
  <si>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</si>
  <si>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</si>
  <si>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</si>
  <si>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</si>
  <si>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</si>
  <si>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</si>
  <si>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</si>
  <si>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</si>
  <si>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</si>
  <si>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</si>
  <si>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</si>
  <si>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</si>
  <si>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</si>
  <si>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</si>
  <si>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</si>
  <si>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</si>
  <si>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</si>
  <si>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</si>
  <si>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</si>
  <si>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</si>
  <si>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</si>
  <si>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</si>
  <si>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</si>
  <si>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</si>
  <si>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</si>
  <si>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</si>
  <si>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</si>
  <si>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</si>
  <si>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</si>
  <si>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</si>
  <si>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</si>
  <si>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</si>
  <si>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</si>
  <si>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</si>
  <si>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</si>
  <si>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</si>
  <si>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</si>
  <si>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</si>
  <si>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</si>
  <si>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</si>
  <si>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</si>
  <si>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</si>
  <si>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</si>
  <si>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</si>
  <si>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</si>
  <si>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</si>
  <si>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</si>
  <si>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</si>
  <si>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</si>
  <si>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</si>
  <si>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</si>
  <si>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</si>
  <si>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</si>
  <si>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</si>
  <si>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</si>
  <si>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</si>
  <si>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</si>
  <si>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</si>
  <si>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</si>
  <si>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</si>
  <si>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</si>
  <si>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</si>
  <si>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</si>
  <si>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</si>
  <si>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</si>
  <si>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</si>
  <si>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</si>
  <si>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</si>
  <si>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</si>
  <si>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</si>
  <si>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</si>
  <si>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</si>
  <si>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</si>
  <si>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</si>
  <si>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</si>
  <si>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</si>
  <si>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</si>
  <si>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</si>
  <si>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</si>
  <si>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</si>
  <si>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</si>
  <si>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</si>
  <si>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</si>
  <si>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</si>
  <si>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</si>
  <si>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</si>
  <si>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</si>
  <si>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</si>
  <si>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</si>
  <si>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</si>
  <si>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</si>
  <si>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</si>
  <si>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</si>
  <si>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</si>
  <si>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</si>
  <si>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</si>
  <si>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</si>
  <si>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</si>
  <si>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</si>
  <si>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</si>
  <si>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</si>
  <si>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</si>
  <si>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</si>
  <si>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</si>
  <si>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</si>
  <si>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</si>
  <si>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</si>
  <si>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</si>
  <si>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</si>
  <si>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</si>
  <si>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</si>
  <si>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</si>
  <si>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</si>
  <si>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</si>
  <si>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</si>
  <si>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</si>
  <si>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</si>
  <si>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</si>
  <si>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</si>
  <si>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</si>
  <si>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</si>
  <si>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</si>
  <si>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</si>
  <si>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</si>
  <si>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</si>
  <si>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</si>
  <si>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</si>
  <si>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</si>
  <si>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</si>
  <si>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</si>
  <si>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</si>
  <si>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</si>
  <si>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</si>
  <si>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</si>
  <si>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</si>
  <si>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</si>
  <si>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</si>
  <si>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</si>
  <si>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</si>
  <si>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</si>
  <si>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</si>
  <si>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</si>
  <si>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</si>
  <si>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</si>
  <si>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</si>
  <si>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</si>
  <si>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</si>
  <si>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</si>
  <si>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</si>
  <si>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</si>
  <si>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</si>
  <si>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</si>
  <si>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</si>
  <si>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</si>
  <si>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</si>
  <si>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</si>
  <si>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</si>
  <si>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</si>
  <si>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</si>
  <si>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</si>
  <si>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</si>
  <si>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</si>
  <si>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</si>
  <si>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</si>
  <si>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</si>
  <si>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</si>
  <si>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</si>
  <si>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</si>
  <si>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</si>
  <si>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</si>
  <si>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</si>
  <si>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</si>
  <si>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</si>
  <si>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</si>
  <si>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</si>
  <si>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</si>
  <si>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</si>
  <si>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</si>
  <si>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</si>
  <si>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</si>
  <si>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</si>
  <si>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</si>
  <si>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</si>
  <si>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</si>
  <si>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</si>
  <si>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</si>
  <si>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</si>
  <si>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</si>
  <si>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</si>
  <si>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</si>
  <si>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</si>
  <si>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</si>
  <si>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</si>
  <si>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</si>
  <si>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</si>
  <si>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</si>
  <si>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</si>
  <si>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</si>
  <si>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</si>
  <si>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</si>
  <si>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</si>
  <si>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</si>
  <si>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</si>
  <si>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</si>
  <si>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</si>
  <si>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</si>
  <si>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</si>
  <si>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</si>
  <si>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</si>
  <si>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</si>
  <si>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</si>
  <si>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</si>
  <si>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</si>
  <si>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</si>
  <si>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</si>
  <si>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</si>
  <si>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</si>
  <si>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</si>
  <si>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</si>
  <si>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</si>
  <si>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</si>
  <si>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</si>
  <si>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</si>
  <si>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</si>
  <si>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</si>
  <si>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</si>
  <si>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</si>
  <si>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</si>
  <si>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</si>
  <si>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</si>
  <si>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</si>
  <si>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</si>
  <si>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</si>
  <si>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</si>
  <si>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</si>
  <si>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</si>
  <si>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</si>
  <si>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</si>
  <si>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</si>
  <si>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</si>
  <si>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</si>
  <si>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</si>
  <si>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</si>
  <si>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</si>
  <si>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</si>
  <si>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</si>
  <si>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</si>
  <si>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</si>
  <si>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</si>
  <si>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</si>
  <si>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</si>
  <si>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</si>
  <si>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</si>
  <si>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</si>
  <si>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</si>
  <si>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</si>
  <si>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</si>
  <si>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</si>
  <si>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</si>
  <si>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</si>
  <si>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</si>
  <si>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</si>
  <si>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</si>
  <si>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</si>
  <si>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</si>
  <si>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</si>
  <si>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</si>
  <si>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</si>
  <si>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</si>
  <si>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</si>
  <si>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</si>
  <si>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</si>
  <si>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</si>
  <si>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</si>
  <si>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</si>
  <si>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</si>
  <si>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</si>
  <si>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</si>
  <si>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</si>
  <si>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</si>
  <si>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</si>
  <si>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</si>
  <si>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</si>
  <si>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</si>
  <si>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</si>
  <si>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</si>
  <si>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</si>
  <si>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</si>
  <si>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</si>
  <si>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</si>
  <si>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</si>
  <si>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</si>
  <si>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</si>
  <si>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</si>
  <si>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</si>
  <si>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</si>
  <si>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</si>
  <si>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</si>
  <si>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</si>
  <si>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</si>
  <si>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</si>
  <si>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</si>
  <si>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</si>
  <si>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</si>
  <si>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</si>
  <si>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</si>
  <si>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</si>
  <si>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</si>
  <si>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</si>
  <si>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</si>
  <si>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</si>
  <si>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</si>
  <si>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</si>
  <si>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</si>
  <si>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</si>
  <si>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</si>
  <si>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</si>
  <si>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</si>
  <si>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</si>
  <si>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</si>
  <si>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</si>
  <si>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</si>
  <si>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</si>
  <si>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</si>
  <si>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</si>
  <si>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</si>
  <si>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</si>
  <si>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</si>
  <si>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</si>
  <si>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</si>
  <si>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</si>
  <si>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</si>
  <si>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</si>
  <si>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</si>
  <si>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</si>
  <si>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</si>
  <si>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</si>
  <si>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</si>
  <si>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</si>
  <si>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</si>
  <si>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</si>
  <si>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</si>
  <si>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</si>
  <si>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</si>
  <si>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</si>
  <si>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</si>
  <si>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</si>
  <si>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</si>
  <si>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</si>
  <si>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</si>
  <si>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</si>
  <si>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</si>
  <si>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</si>
  <si>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</si>
  <si>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</si>
  <si>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</si>
  <si>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</si>
  <si>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</si>
  <si>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</si>
  <si>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</si>
  <si>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</si>
  <si>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</si>
  <si>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</si>
  <si>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</si>
  <si>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</si>
  <si>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</si>
  <si>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</si>
  <si>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</si>
  <si>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</si>
  <si>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</si>
  <si>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</si>
  <si>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</si>
  <si>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</si>
  <si>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</si>
  <si>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</si>
  <si>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</si>
  <si>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</si>
  <si>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</si>
  <si>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</si>
  <si>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</si>
  <si>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</si>
  <si>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</si>
  <si>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</si>
  <si>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</si>
  <si>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</si>
  <si>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</si>
  <si>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</si>
  <si>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</si>
  <si>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</si>
  <si>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</si>
  <si>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</si>
  <si>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</si>
  <si>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</si>
  <si>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</si>
  <si>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</si>
  <si>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</si>
  <si>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</si>
  <si>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</si>
  <si>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</si>
  <si>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</si>
  <si>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</si>
  <si>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</si>
  <si>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</si>
  <si>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</si>
  <si>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</si>
  <si>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</si>
  <si>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</si>
  <si>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</si>
  <si>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</si>
  <si>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</si>
  <si>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</si>
  <si>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</si>
  <si>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</si>
  <si>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</si>
  <si>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</si>
  <si>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</si>
  <si>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</si>
  <si>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</si>
  <si>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</si>
  <si>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</si>
  <si>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</si>
  <si>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</si>
  <si>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</si>
  <si>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</si>
  <si>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</si>
  <si>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</si>
  <si>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</si>
  <si>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</si>
  <si>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</si>
  <si>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</si>
  <si>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</si>
  <si>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</si>
  <si>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</si>
  <si>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</si>
  <si>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</si>
  <si>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</si>
  <si>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</si>
  <si>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</si>
  <si>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</si>
  <si>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</si>
  <si>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</si>
  <si>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</si>
  <si>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</si>
  <si>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</si>
  <si>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</si>
  <si>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</si>
  <si>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</si>
  <si>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</si>
  <si>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</si>
  <si>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</si>
  <si>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</si>
  <si>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</si>
  <si>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</si>
  <si>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</si>
  <si>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</si>
  <si>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</si>
  <si>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</si>
  <si>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</si>
  <si>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</si>
  <si>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</si>
  <si>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</si>
  <si>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</si>
  <si>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</si>
  <si>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</si>
  <si>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</si>
  <si>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</si>
  <si>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</si>
  <si>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</si>
  <si>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</si>
  <si>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</si>
  <si>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</si>
  <si>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</si>
  <si>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</si>
  <si>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</si>
  <si>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</si>
  <si>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</si>
  <si>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</si>
  <si>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</si>
  <si>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</si>
  <si>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</si>
  <si>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</si>
  <si>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</si>
  <si>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</si>
  <si>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</si>
  <si>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</si>
  <si>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</si>
  <si>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</si>
  <si>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</si>
  <si>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</si>
  <si>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</si>
  <si>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</si>
  <si>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</si>
  <si>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</si>
  <si>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</si>
  <si>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</si>
  <si>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</si>
  <si>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</si>
  <si>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</si>
  <si>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</si>
  <si>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</si>
  <si>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</si>
  <si>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</si>
  <si>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</si>
  <si>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</si>
  <si>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</si>
  <si>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</si>
  <si>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</si>
  <si>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</si>
  <si>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</si>
  <si>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</si>
  <si>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</si>
  <si>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</si>
  <si>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</si>
  <si>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</si>
  <si>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</si>
  <si>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</si>
  <si>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</si>
  <si>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</si>
  <si>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</si>
  <si>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</si>
  <si>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</si>
  <si>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</si>
  <si>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</si>
  <si>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</si>
  <si>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</si>
  <si>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</si>
  <si>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</si>
  <si>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</si>
  <si>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</si>
  <si>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</si>
  <si>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</si>
  <si>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</si>
  <si>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</si>
  <si>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</si>
  <si>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</si>
  <si>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</si>
  <si>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</si>
  <si>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</si>
  <si>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</si>
  <si>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</si>
  <si>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</si>
  <si>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</si>
  <si>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</si>
  <si>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</si>
  <si>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</si>
  <si>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</si>
  <si>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</si>
  <si>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</si>
  <si>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</si>
  <si>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</si>
  <si>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</si>
  <si>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</si>
  <si>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</si>
  <si>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</si>
  <si>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</si>
  <si>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</si>
  <si>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</si>
  <si>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</si>
  <si>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</si>
  <si>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</si>
  <si>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</si>
  <si>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</si>
  <si>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</si>
  <si>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</si>
  <si>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</si>
  <si>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</si>
  <si>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</si>
  <si>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</si>
  <si>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</si>
  <si>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</si>
  <si>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</si>
  <si>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</si>
  <si>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</si>
  <si>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</si>
  <si>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</si>
  <si>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</si>
  <si>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</si>
  <si>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</si>
  <si>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</si>
  <si>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</si>
  <si>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</si>
  <si>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</si>
  <si>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</si>
  <si>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</si>
  <si>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</si>
  <si>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</si>
  <si>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</si>
  <si>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</si>
  <si>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</si>
  <si>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</si>
  <si>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</si>
  <si>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</si>
  <si>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</si>
  <si>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</si>
  <si>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</si>
  <si>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</si>
  <si>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</si>
  <si>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</si>
  <si>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</si>
  <si>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</si>
  <si>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</si>
  <si>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</si>
  <si>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</si>
  <si>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</si>
  <si>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</si>
  <si>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</si>
  <si>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</si>
  <si>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</si>
  <si>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</si>
  <si>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</si>
  <si>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</si>
  <si>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</si>
  <si>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</si>
  <si>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</si>
  <si>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</si>
  <si>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</si>
  <si>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</si>
  <si>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</si>
  <si>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</si>
  <si>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</si>
  <si>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</si>
  <si>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</si>
  <si>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</si>
  <si>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</si>
  <si>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</si>
  <si>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</si>
  <si>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</si>
  <si>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</si>
  <si>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</si>
  <si>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</si>
  <si>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</si>
  <si>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</si>
  <si>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</si>
  <si>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</si>
  <si>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</si>
  <si>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</si>
  <si>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</si>
  <si>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</si>
  <si>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</si>
  <si>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</si>
  <si>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</si>
  <si>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</si>
  <si>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</si>
  <si>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</si>
  <si>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</si>
  <si>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</si>
  <si>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</si>
  <si>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</si>
  <si>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</si>
  <si>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</si>
  <si>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</si>
  <si>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</si>
  <si>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</si>
  <si>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</si>
  <si>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</si>
  <si>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</si>
  <si>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</si>
  <si>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</si>
  <si>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</si>
  <si>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</si>
  <si>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</si>
  <si>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</si>
  <si>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</si>
  <si>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</si>
  <si>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</si>
  <si>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</si>
  <si>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</si>
  <si>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</si>
  <si>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</si>
  <si>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</si>
  <si>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</si>
  <si>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</si>
  <si>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</si>
  <si>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</si>
  <si>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</si>
  <si>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</si>
  <si>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</si>
  <si>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</si>
  <si>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</si>
  <si>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</si>
  <si>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</si>
  <si>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</si>
  <si>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</si>
  <si>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</si>
  <si>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</si>
  <si>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</si>
  <si>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</si>
  <si>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</si>
  <si>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</si>
  <si>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</si>
  <si>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</si>
  <si>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</si>
  <si>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</si>
  <si>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</si>
  <si>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</si>
  <si>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</si>
  <si>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</si>
  <si>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</si>
  <si>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</si>
  <si>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</si>
  <si>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</si>
  <si>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</si>
  <si>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</si>
  <si>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</si>
  <si>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</si>
  <si>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</si>
  <si>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</si>
  <si>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</si>
  <si>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</si>
  <si>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</si>
  <si>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</si>
  <si>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</si>
  <si>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</si>
  <si>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</si>
  <si>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</si>
  <si>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</si>
  <si>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</si>
  <si>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</si>
  <si>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</si>
  <si>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</si>
  <si>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</si>
  <si>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</si>
  <si>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</si>
  <si>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</si>
  <si>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</si>
  <si>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</si>
  <si>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</si>
  <si>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</si>
  <si>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</si>
  <si>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</si>
  <si>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</si>
  <si>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</si>
  <si>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</si>
  <si>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</si>
  <si>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</si>
  <si>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</si>
  <si>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</si>
  <si>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</si>
  <si>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</si>
  <si>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</si>
  <si>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</si>
  <si>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</si>
  <si>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</si>
  <si>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</si>
  <si>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</si>
  <si>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</si>
  <si>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</si>
  <si>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</si>
  <si>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</si>
  <si>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</si>
  <si>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</si>
  <si>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</si>
  <si>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</si>
  <si>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</si>
  <si>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</si>
  <si>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</si>
  <si>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</si>
  <si>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</si>
  <si>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</si>
  <si>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</si>
  <si>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</si>
  <si>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</si>
  <si>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</si>
  <si>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</si>
  <si>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</si>
  <si>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</si>
  <si>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</si>
  <si>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</si>
  <si>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</si>
  <si>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</si>
  <si>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</si>
  <si>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</si>
  <si>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</si>
  <si>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</si>
  <si>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</si>
  <si>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</si>
  <si>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</si>
  <si>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</si>
  <si>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</si>
  <si>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</si>
  <si>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</si>
  <si>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</si>
  <si>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</si>
  <si>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</si>
  <si>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</si>
  <si>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</si>
  <si>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</si>
  <si>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</si>
  <si>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</si>
  <si>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</si>
  <si>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</si>
  <si>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</si>
  <si>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</si>
  <si>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</si>
  <si>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</si>
  <si>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</si>
  <si>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</si>
  <si>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</si>
  <si>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</si>
  <si>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</si>
  <si>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</si>
  <si>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</si>
  <si>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</si>
  <si>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</si>
  <si>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</si>
  <si>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</si>
  <si>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</si>
  <si>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</si>
  <si>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</si>
  <si>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</si>
  <si>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</si>
  <si>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</si>
  <si>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</si>
  <si>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</si>
  <si>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</si>
  <si>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</si>
  <si>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</si>
  <si>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</si>
  <si>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</si>
  <si>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</si>
  <si>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</si>
  <si>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</si>
  <si>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</si>
  <si>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</si>
  <si>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</si>
  <si>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</si>
  <si>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</si>
  <si>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</si>
  <si>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</si>
  <si>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</si>
  <si>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</si>
  <si>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</si>
  <si>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</si>
  <si>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</si>
  <si>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</si>
  <si>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</si>
  <si>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</si>
  <si>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</si>
  <si>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</si>
  <si>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</si>
  <si>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</si>
  <si>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</si>
  <si>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</si>
  <si>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</si>
  <si>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</si>
  <si>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</si>
  <si>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</si>
  <si>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</si>
  <si>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</si>
  <si>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</si>
  <si>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</si>
  <si>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</si>
  <si>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</si>
  <si>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</si>
  <si>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</si>
  <si>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</si>
  <si>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</si>
  <si>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</si>
  <si>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</si>
  <si>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</si>
  <si>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</si>
  <si>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</si>
  <si>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</si>
  <si>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</si>
  <si>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</si>
  <si>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</si>
  <si>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</si>
  <si>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</si>
  <si>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</si>
  <si>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</si>
  <si>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</si>
  <si>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</si>
  <si>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</si>
  <si>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</si>
  <si>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</si>
  <si>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</si>
  <si>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</si>
  <si>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</si>
  <si>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</si>
  <si>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</si>
  <si>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</si>
  <si>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</si>
  <si>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</si>
  <si>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</si>
  <si>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</si>
  <si>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</si>
  <si>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</si>
  <si>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</si>
  <si>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</si>
  <si>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</si>
  <si>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</si>
  <si>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</si>
  <si>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</si>
  <si>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</si>
  <si>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</si>
  <si>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</si>
  <si>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</si>
  <si>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</si>
  <si>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</si>
  <si>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</si>
  <si>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</si>
  <si>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</si>
  <si>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</si>
  <si>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</si>
  <si>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</si>
  <si>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</si>
  <si>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</si>
  <si>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</si>
  <si>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</si>
  <si>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</si>
  <si>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</si>
  <si>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</si>
  <si>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</si>
  <si>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</si>
  <si>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</si>
  <si>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</si>
  <si>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</si>
  <si>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</si>
  <si>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</si>
  <si>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</si>
  <si>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</si>
  <si>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</si>
  <si>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</si>
  <si>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</si>
  <si>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</si>
  <si>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</si>
  <si>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</si>
  <si>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</si>
  <si>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</si>
  <si>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</si>
  <si>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</si>
  <si>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</si>
  <si>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</si>
  <si>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</si>
  <si>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</si>
  <si>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</si>
  <si>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</si>
  <si>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</si>
  <si>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</si>
  <si>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</si>
  <si>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</si>
  <si>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</si>
  <si>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</si>
  <si>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</si>
  <si>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</si>
  <si>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</si>
  <si>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</si>
  <si>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</si>
  <si>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</si>
  <si>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</si>
  <si>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</si>
  <si>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</si>
  <si>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</si>
  <si>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</si>
  <si>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</si>
  <si>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</si>
  <si>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</si>
  <si>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</si>
  <si>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</si>
  <si>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</si>
  <si>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</si>
  <si>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</si>
  <si>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</si>
  <si>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</si>
  <si>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</si>
  <si>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</si>
  <si>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</si>
  <si>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</si>
  <si>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</si>
  <si>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</si>
  <si>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</si>
  <si>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</si>
  <si>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</si>
  <si>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</si>
  <si>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</si>
  <si>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</si>
  <si>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</si>
  <si>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</si>
  <si>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</si>
  <si>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</si>
  <si>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</si>
  <si>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</si>
  <si>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</si>
  <si>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</si>
  <si>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</si>
  <si>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</si>
  <si>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</si>
  <si>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</si>
  <si>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</si>
  <si>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</si>
  <si>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</si>
  <si>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</si>
  <si>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</si>
  <si>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</si>
  <si>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</si>
  <si>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</si>
  <si>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</si>
  <si>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</si>
  <si>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</si>
  <si>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</si>
  <si>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</si>
  <si>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</si>
  <si>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</si>
  <si>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</si>
  <si>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</si>
  <si>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</si>
  <si>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</si>
  <si>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</si>
  <si>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</si>
  <si>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</si>
  <si>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</si>
  <si>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</si>
  <si>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</si>
  <si>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</si>
  <si>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</si>
  <si>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</si>
  <si>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</si>
  <si>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</si>
  <si>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</si>
  <si>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</si>
  <si>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</si>
  <si>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</si>
  <si>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</si>
  <si>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</si>
  <si>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</si>
  <si>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</si>
  <si>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</si>
  <si>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</si>
  <si>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</si>
  <si>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</si>
  <si>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</si>
  <si>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</si>
  <si>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</si>
  <si>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</si>
  <si>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</si>
  <si>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</si>
  <si>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</si>
  <si>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</si>
  <si>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</si>
  <si>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</si>
  <si>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</si>
  <si>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</si>
  <si>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</si>
  <si>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</si>
  <si>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</si>
  <si>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</si>
  <si>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</si>
  <si>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</si>
  <si>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</si>
  <si>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</si>
  <si>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</si>
  <si>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</si>
  <si>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</si>
  <si>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</si>
  <si>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</si>
  <si>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</si>
  <si>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</si>
  <si>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</si>
  <si>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</si>
  <si>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</si>
  <si>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</si>
  <si>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</si>
  <si>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</si>
  <si>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</si>
  <si>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</si>
  <si>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</si>
  <si>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</si>
  <si>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</si>
  <si>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</si>
  <si>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</si>
  <si>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</si>
  <si>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</si>
  <si>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</si>
  <si>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</si>
  <si>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</si>
  <si>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</si>
  <si>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</si>
  <si>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</si>
  <si>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</si>
  <si>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</si>
  <si>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</si>
  <si>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</si>
  <si>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</si>
  <si>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</si>
  <si>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</si>
  <si>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</si>
  <si>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</si>
  <si>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</si>
  <si>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</si>
  <si>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</si>
  <si>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</si>
  <si>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</si>
  <si>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</si>
  <si>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</si>
  <si>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</si>
  <si>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</si>
  <si>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</si>
  <si>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</si>
  <si>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</si>
  <si>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</si>
  <si>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</si>
  <si>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</si>
  <si>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</si>
  <si>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</si>
  <si>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</si>
  <si>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</si>
  <si>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</si>
  <si>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</si>
  <si>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</si>
  <si>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</si>
  <si>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</si>
  <si>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</si>
  <si>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</si>
  <si>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</si>
  <si>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</si>
  <si>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</si>
  <si>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</si>
  <si>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</si>
  <si>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</si>
  <si>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</si>
  <si>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</si>
  <si>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</si>
  <si>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</si>
  <si>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</si>
  <si>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</si>
  <si>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</si>
  <si>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</si>
  <si>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</si>
  <si>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</si>
  <si>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</si>
  <si>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</si>
  <si>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</si>
  <si>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</si>
  <si>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</si>
  <si>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</si>
  <si>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</si>
  <si>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</si>
  <si>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</si>
  <si>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</si>
  <si>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</si>
  <si>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</si>
  <si>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</si>
  <si>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</si>
  <si>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</si>
  <si>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</si>
  <si>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</si>
  <si>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</si>
  <si>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</si>
  <si>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</si>
  <si>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</si>
  <si>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</si>
  <si>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</si>
  <si>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</si>
  <si>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</si>
  <si>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</si>
  <si>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</si>
  <si>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</si>
  <si>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</si>
  <si>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</si>
  <si>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</si>
  <si>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</si>
  <si>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</si>
  <si>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</si>
  <si>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</si>
  <si>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</si>
  <si>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</si>
  <si>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</si>
  <si>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</si>
  <si>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</si>
  <si>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</si>
  <si>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</si>
  <si>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</si>
  <si>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</si>
  <si>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</si>
  <si>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</si>
  <si>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</si>
  <si>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</si>
  <si>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</si>
  <si>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</si>
  <si>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</si>
  <si>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</si>
  <si>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</si>
  <si>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</si>
  <si>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</si>
  <si>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</si>
  <si>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</si>
  <si>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</si>
  <si>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</si>
  <si>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</si>
  <si>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</si>
  <si>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</si>
  <si>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</si>
  <si>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</si>
  <si>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</si>
  <si>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</si>
  <si>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</si>
  <si>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</si>
  <si>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</si>
  <si>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</si>
  <si>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</si>
  <si>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</si>
  <si>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</si>
  <si>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</si>
  <si>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</si>
  <si>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</si>
  <si>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</si>
  <si>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</si>
  <si>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</si>
  <si>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</si>
  <si>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</si>
  <si>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</si>
  <si>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</si>
  <si>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</si>
  <si>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</si>
  <si>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</si>
  <si>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</si>
  <si>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</si>
  <si>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</si>
  <si>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</si>
  <si>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</si>
  <si>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</si>
  <si>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</si>
  <si>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</si>
  <si>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</si>
  <si>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</si>
  <si>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</si>
  <si>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</si>
  <si>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</si>
  <si>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</si>
  <si>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</si>
  <si>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</si>
  <si>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</si>
  <si>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</si>
  <si>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</si>
  <si>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</si>
  <si>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</si>
  <si>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</si>
  <si>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</si>
  <si>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</si>
  <si>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</si>
  <si>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</si>
  <si>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</si>
  <si>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</si>
  <si>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</si>
  <si>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</si>
  <si>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</si>
  <si>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</si>
  <si>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</si>
  <si>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</si>
  <si>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</si>
  <si>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</si>
  <si>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</si>
  <si>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</si>
  <si>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</si>
  <si>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</si>
  <si>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</si>
  <si>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</si>
  <si>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</si>
  <si>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</si>
  <si>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</si>
  <si>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</si>
  <si>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</si>
  <si>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</si>
  <si>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</si>
  <si>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</si>
  <si>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</si>
  <si>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</si>
  <si>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</si>
  <si>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</si>
  <si>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</si>
  <si>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</si>
  <si>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</si>
  <si>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</si>
  <si>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</si>
  <si>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</si>
  <si>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</si>
  <si>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</si>
  <si>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</si>
  <si>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</si>
  <si>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</si>
  <si>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</si>
  <si>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</si>
  <si>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</si>
  <si>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</si>
  <si>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</si>
  <si>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</si>
  <si>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</si>
  <si>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</si>
  <si>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</si>
  <si>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</si>
  <si>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</si>
  <si>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</si>
  <si>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</si>
  <si>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</si>
  <si>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</si>
  <si>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</si>
  <si>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</si>
  <si>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</si>
  <si>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</si>
  <si>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</si>
  <si>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</si>
  <si>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</si>
  <si>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</si>
  <si>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</si>
  <si>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</si>
  <si>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</si>
  <si>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</si>
  <si>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</si>
  <si>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</si>
  <si>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</si>
  <si>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</si>
  <si>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</si>
  <si>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</si>
  <si>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</si>
  <si>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</si>
  <si>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</si>
  <si>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</si>
  <si>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</si>
  <si>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</si>
  <si>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</si>
  <si>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</si>
  <si>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</si>
  <si>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</si>
  <si>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</si>
  <si>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</si>
  <si>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</si>
  <si>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</si>
  <si>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</si>
  <si>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</si>
  <si>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</si>
  <si>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</si>
  <si>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</si>
  <si>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</si>
  <si>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</si>
  <si>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</si>
  <si>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</si>
  <si>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</si>
  <si>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</si>
  <si>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</si>
  <si>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</si>
  <si>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</si>
  <si>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</si>
  <si>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</si>
  <si>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</si>
  <si>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</si>
  <si>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</si>
  <si>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</si>
  <si>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</si>
  <si>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</si>
  <si>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</si>
  <si>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</si>
  <si>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</si>
  <si>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</si>
  <si>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</si>
  <si>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</si>
  <si>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</si>
  <si>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</si>
  <si>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</si>
  <si>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</si>
  <si>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</si>
  <si>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</si>
  <si>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</si>
  <si>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</si>
  <si>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</si>
  <si>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</si>
  <si>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</si>
  <si>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</si>
  <si>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</si>
  <si>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</si>
  <si>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</si>
  <si>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</si>
  <si>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</si>
  <si>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</si>
  <si>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</si>
  <si>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</si>
  <si>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</si>
  <si>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</si>
  <si>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</si>
  <si>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</si>
  <si>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</si>
  <si>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</si>
  <si>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</si>
  <si>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</si>
  <si>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</si>
  <si>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</si>
  <si>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</si>
  <si>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</si>
  <si>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</si>
  <si>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</si>
  <si>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</si>
  <si>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</si>
  <si>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</si>
  <si>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</si>
  <si>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</si>
  <si>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</si>
  <si>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</si>
  <si>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</si>
  <si>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</si>
  <si>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</si>
  <si>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</si>
  <si>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</si>
  <si>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</si>
  <si>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</si>
  <si>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</si>
  <si>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</si>
  <si>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</si>
  <si>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</si>
  <si>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</si>
  <si>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</si>
  <si>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</si>
  <si>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</si>
  <si>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</si>
  <si>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</si>
  <si>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</si>
  <si>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</si>
  <si>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</si>
  <si>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</si>
  <si>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</si>
  <si>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</si>
  <si>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</si>
  <si>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</si>
  <si>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</si>
  <si>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</si>
  <si>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</si>
  <si>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</si>
  <si>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</si>
  <si>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</si>
  <si>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</si>
  <si>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</si>
  <si>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</si>
  <si>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</si>
  <si>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</si>
  <si>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</si>
  <si>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</si>
  <si>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</si>
  <si>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</si>
  <si>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</si>
  <si>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</si>
  <si>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</si>
  <si>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</si>
  <si>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</si>
  <si>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</si>
  <si>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</si>
  <si>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</si>
  <si>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</si>
  <si>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</si>
  <si>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</si>
  <si>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</si>
  <si>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</si>
  <si>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</si>
  <si>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</si>
  <si>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</si>
  <si>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</si>
  <si>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</si>
  <si>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</si>
  <si>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</si>
  <si>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</si>
  <si>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</si>
  <si>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</si>
  <si>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</si>
  <si>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</si>
  <si>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</si>
  <si>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</si>
  <si>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</si>
  <si>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</si>
  <si>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</si>
  <si>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</si>
  <si>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</si>
  <si>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</si>
  <si>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</si>
  <si>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</si>
  <si>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</si>
  <si>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</si>
  <si>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</si>
  <si>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</si>
  <si>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</si>
  <si>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</si>
  <si>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</si>
  <si>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</si>
  <si>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</si>
  <si>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</si>
  <si>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</si>
  <si>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</si>
  <si>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</si>
  <si>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</si>
  <si>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</si>
  <si>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</si>
  <si>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</si>
  <si>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</si>
  <si>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</si>
  <si>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</si>
  <si>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</si>
  <si>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</si>
  <si>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</si>
  <si>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</si>
  <si>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</si>
  <si>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</si>
  <si>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</si>
  <si>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</si>
  <si>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</si>
  <si>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</si>
  <si>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</si>
  <si>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</si>
  <si>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</si>
  <si>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</si>
  <si>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</si>
  <si>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</si>
  <si>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</si>
  <si>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</si>
  <si>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</si>
  <si>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</si>
  <si>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</si>
  <si>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</si>
  <si>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</si>
  <si>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</si>
  <si>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</si>
  <si>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</si>
  <si>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</si>
  <si>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</si>
  <si>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</si>
  <si>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</si>
  <si>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</si>
  <si>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</si>
  <si>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</si>
  <si>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</si>
  <si>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</si>
  <si>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</si>
  <si>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</si>
  <si>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</si>
  <si>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</si>
  <si>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</si>
  <si>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</si>
  <si>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</si>
  <si>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</si>
  <si>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</si>
  <si>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</si>
  <si>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</si>
  <si>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</si>
  <si>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</si>
  <si>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</si>
  <si>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</si>
  <si>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</si>
  <si>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</si>
  <si>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</si>
  <si>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</si>
  <si>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</si>
  <si>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</si>
  <si>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</si>
  <si>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</si>
  <si>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</si>
  <si>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</si>
  <si>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</si>
  <si>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</si>
  <si>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</si>
  <si>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</si>
  <si>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</si>
  <si>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</si>
  <si>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</si>
  <si>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</si>
  <si>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</si>
  <si>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</si>
  <si>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</si>
  <si>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</si>
  <si>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</si>
  <si>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</si>
  <si>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</si>
  <si>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</si>
  <si>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</si>
  <si>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</si>
  <si>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</si>
  <si>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</si>
  <si>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</si>
  <si>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</si>
  <si>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</si>
  <si>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</si>
  <si>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</si>
  <si>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</si>
  <si>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</si>
  <si>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</si>
  <si>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</si>
  <si>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</si>
  <si>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</si>
  <si>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</si>
  <si>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</si>
  <si>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</si>
  <si>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</si>
  <si>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</si>
  <si>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</si>
  <si>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</si>
  <si>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</si>
  <si>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</si>
  <si>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</si>
  <si>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</si>
  <si>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</si>
  <si>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</si>
  <si>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</si>
  <si>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</si>
  <si>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</si>
  <si>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</si>
  <si>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</si>
  <si>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</si>
  <si>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</si>
  <si>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</si>
  <si>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</si>
  <si>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</si>
  <si>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</si>
  <si>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</si>
  <si>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</si>
  <si>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</si>
  <si>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</si>
  <si>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</si>
  <si>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</si>
  <si>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</si>
  <si>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</si>
  <si>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</si>
  <si>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</si>
  <si>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</si>
  <si>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</si>
  <si>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</si>
  <si>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</si>
  <si>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</si>
  <si>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</si>
  <si>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</si>
  <si>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</si>
  <si>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</si>
  <si>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</si>
  <si>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</si>
  <si>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</si>
  <si>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</si>
  <si>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</si>
  <si>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</si>
  <si>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</si>
  <si>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</si>
  <si>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</si>
  <si>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</si>
  <si>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</si>
  <si>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</si>
  <si>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</si>
  <si>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</si>
  <si>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</si>
  <si>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</si>
  <si>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</si>
  <si>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</si>
  <si>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</si>
  <si>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</si>
  <si>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</si>
  <si>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</si>
  <si>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</si>
  <si>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</si>
  <si>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</si>
  <si>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</si>
  <si>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</si>
  <si>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</si>
  <si>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</si>
  <si>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</si>
  <si>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</si>
  <si>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</si>
  <si>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</si>
  <si>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</si>
  <si>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</si>
  <si>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</si>
  <si>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</si>
  <si>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</si>
  <si>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</si>
  <si>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</si>
  <si>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</si>
  <si>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</si>
  <si>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</si>
  <si>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</si>
  <si>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</si>
  <si>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</si>
  <si>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</si>
  <si>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</si>
  <si>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</si>
  <si>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</si>
  <si>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</si>
  <si>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</si>
  <si>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</si>
  <si>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</si>
  <si>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</si>
  <si>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</si>
  <si>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</si>
  <si>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</si>
  <si>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</si>
  <si>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</si>
  <si>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</si>
  <si>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</si>
  <si>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</si>
  <si>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</si>
  <si>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</si>
  <si>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</si>
  <si>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</si>
  <si>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</si>
  <si>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</si>
  <si>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</si>
  <si>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</si>
  <si>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</si>
  <si>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</si>
  <si>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</si>
  <si>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</si>
  <si>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</si>
  <si>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</si>
  <si>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</si>
  <si>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</si>
  <si>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</si>
  <si>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</si>
  <si>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</si>
  <si>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</si>
  <si>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</si>
  <si>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</si>
  <si>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</si>
  <si>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</si>
  <si>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</si>
  <si>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</si>
  <si>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</si>
  <si>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</si>
  <si>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</si>
  <si>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</si>
  <si>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</si>
  <si>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</si>
  <si>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</si>
  <si>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</si>
  <si>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</si>
  <si>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</si>
  <si>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</si>
  <si>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</si>
  <si>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</si>
  <si>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</si>
  <si>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</si>
  <si>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</si>
  <si>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</si>
  <si>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</si>
  <si>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</si>
  <si>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</si>
  <si>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</si>
  <si>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</si>
  <si>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</si>
  <si>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</si>
  <si>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</si>
  <si>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</si>
  <si>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</si>
  <si>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</si>
  <si>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</si>
  <si>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</si>
  <si>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</si>
  <si>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</si>
  <si>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</si>
  <si>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</si>
  <si>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</si>
  <si>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</si>
  <si>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</si>
  <si>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</si>
  <si>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</si>
  <si>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</si>
  <si>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</si>
  <si>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</si>
  <si>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</si>
  <si>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</si>
  <si>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</si>
  <si>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</si>
  <si>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</si>
  <si>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</si>
  <si>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</si>
  <si>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</si>
  <si>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</si>
  <si>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</si>
  <si>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</si>
  <si>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</si>
  <si>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</si>
  <si>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</si>
  <si>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</si>
  <si>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</si>
  <si>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</si>
  <si>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</si>
  <si>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</si>
  <si>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</si>
  <si>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</si>
  <si>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</si>
  <si>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</si>
  <si>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</si>
  <si>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</si>
  <si>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</si>
  <si>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</si>
  <si>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</si>
  <si>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</si>
  <si>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</si>
  <si>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</si>
  <si>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</si>
  <si>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</si>
  <si>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</si>
  <si>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</si>
  <si>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</si>
  <si>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</si>
  <si>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</si>
  <si>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</si>
  <si>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</si>
  <si>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</si>
  <si>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</si>
  <si>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</si>
  <si>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</si>
  <si>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</si>
  <si>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</si>
  <si>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</si>
  <si>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</si>
  <si>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</si>
  <si>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</si>
  <si>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</si>
  <si>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</si>
  <si>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</si>
  <si>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</si>
  <si>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</si>
  <si>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</si>
  <si>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</si>
  <si>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</si>
  <si>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</si>
  <si>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</si>
  <si>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</si>
  <si>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</si>
  <si>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</si>
  <si>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</si>
  <si>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</si>
  <si>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</si>
  <si>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</si>
  <si>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</si>
  <si>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</si>
  <si>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</si>
  <si>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</si>
  <si>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</si>
  <si>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</si>
  <si>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</si>
  <si>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</si>
  <si>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</si>
  <si>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</si>
  <si>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</si>
  <si>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</si>
  <si>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</si>
  <si>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</si>
  <si>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</si>
  <si>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</si>
  <si>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</si>
  <si>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</si>
  <si>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</si>
  <si>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</si>
  <si>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</si>
  <si>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</si>
  <si>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</si>
  <si>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</si>
  <si>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</si>
  <si>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</si>
  <si>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</si>
  <si>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</si>
  <si>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</si>
  <si>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</si>
  <si>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</si>
  <si>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</si>
  <si>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</si>
  <si>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</si>
  <si>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</si>
  <si>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</si>
  <si>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</si>
  <si>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</si>
  <si>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</si>
  <si>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</si>
  <si>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</si>
  <si>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</si>
  <si>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</si>
  <si>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</si>
  <si>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</si>
  <si>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</si>
  <si>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</si>
  <si>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</si>
  <si>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</si>
  <si>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</si>
  <si>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</si>
  <si>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</si>
  <si>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</si>
  <si>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</si>
  <si>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</si>
  <si>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</si>
  <si>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</si>
  <si>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</si>
  <si>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</si>
  <si>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</si>
  <si>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</si>
  <si>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</si>
  <si>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</si>
  <si>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</si>
  <si>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</si>
  <si>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</si>
  <si>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</si>
  <si>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</si>
  <si>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</si>
  <si>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</si>
  <si>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</si>
  <si>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</si>
  <si>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</si>
  <si>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</si>
  <si>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</si>
  <si>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</si>
  <si>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</si>
  <si>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</si>
  <si>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</si>
  <si>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</si>
  <si>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</si>
  <si>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</si>
  <si>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</si>
  <si>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</si>
  <si>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</si>
  <si>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</si>
  <si>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</si>
  <si>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</si>
  <si>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</si>
  <si>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</si>
  <si>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</si>
  <si>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</si>
  <si>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</si>
  <si>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</si>
  <si>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</si>
  <si>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</si>
  <si>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</si>
  <si>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</si>
  <si>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</si>
  <si>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</si>
  <si>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</si>
  <si>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</si>
  <si>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</si>
  <si>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</si>
  <si>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</si>
  <si>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</si>
  <si>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</si>
  <si>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</si>
  <si>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</si>
  <si>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</si>
  <si>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</si>
  <si>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</si>
  <si>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</si>
  <si>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</si>
  <si>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</si>
  <si>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</si>
  <si>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</si>
  <si>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</si>
  <si>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</si>
  <si>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</si>
  <si>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</si>
  <si>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</si>
  <si>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</si>
  <si>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</si>
  <si>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</si>
  <si>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</si>
  <si>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</si>
  <si>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</si>
  <si>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</si>
  <si>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</si>
  <si>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</si>
  <si>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</si>
  <si>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</si>
  <si>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</si>
  <si>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</si>
  <si>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</si>
  <si>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</si>
  <si>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</si>
  <si>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</si>
  <si>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</si>
  <si>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</si>
  <si>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</si>
  <si>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</si>
  <si>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</si>
  <si>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</si>
  <si>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</si>
  <si>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</si>
  <si>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</si>
  <si>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</si>
  <si>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</si>
  <si>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</si>
  <si>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</si>
  <si>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</si>
  <si>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</si>
  <si>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</si>
  <si>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</si>
  <si>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</si>
  <si>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</si>
  <si>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</si>
  <si>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</si>
  <si>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</si>
  <si>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</si>
  <si>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</si>
  <si>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</si>
  <si>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</si>
  <si>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</si>
  <si>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</si>
  <si>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</si>
  <si>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</si>
  <si>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</si>
  <si>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</si>
  <si>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</si>
  <si>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</si>
  <si>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</si>
  <si>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</si>
  <si>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</si>
  <si>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</si>
  <si>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</si>
  <si>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</si>
  <si>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</si>
  <si>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</si>
  <si>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</si>
  <si>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</si>
  <si>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</si>
  <si>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</si>
  <si>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</si>
  <si>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</si>
  <si>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</si>
  <si>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</si>
  <si>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</si>
  <si>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</si>
  <si>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</si>
  <si>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</si>
  <si>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</si>
  <si>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</si>
  <si>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</si>
  <si>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</si>
  <si>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</si>
  <si>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</si>
  <si>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</si>
  <si>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</si>
  <si>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</si>
  <si>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</si>
  <si>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</si>
  <si>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</si>
  <si>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</si>
  <si>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</si>
  <si>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</si>
  <si>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</si>
  <si>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</si>
  <si>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</si>
  <si>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</si>
  <si>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</si>
  <si>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</si>
  <si>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</si>
  <si>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</si>
  <si>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</si>
  <si>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</si>
  <si>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</si>
  <si>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</si>
  <si>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</si>
  <si>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</si>
  <si>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</si>
  <si>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</si>
  <si>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</si>
  <si>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</si>
  <si>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</si>
  <si>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</si>
  <si>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</si>
  <si>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</si>
  <si>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</si>
  <si>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</si>
  <si>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</si>
  <si>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</si>
  <si>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</si>
  <si>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</si>
  <si>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</si>
  <si>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</si>
  <si>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</si>
  <si>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</si>
  <si>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</si>
  <si>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</si>
  <si>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</si>
  <si>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</si>
  <si>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</si>
  <si>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</si>
  <si>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</si>
  <si>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</si>
  <si>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</si>
  <si>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</si>
  <si>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</si>
  <si>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</si>
  <si>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</si>
  <si>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</si>
  <si>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</si>
  <si>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</si>
  <si>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</si>
  <si>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</si>
  <si>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</si>
  <si>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</si>
  <si>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</si>
  <si>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</si>
  <si>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</si>
  <si>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</si>
  <si>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</si>
  <si>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</si>
  <si>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</si>
  <si>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</si>
  <si>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</si>
  <si>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</si>
  <si>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</si>
  <si>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</si>
  <si>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</si>
  <si>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</si>
  <si>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</si>
  <si>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</si>
  <si>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</si>
  <si>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</si>
  <si>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</si>
  <si>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</si>
  <si>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</si>
  <si>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</si>
  <si>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</si>
  <si>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</si>
  <si>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</si>
  <si>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</si>
  <si>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</si>
  <si>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</si>
  <si>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</si>
  <si>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</si>
  <si>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</si>
  <si>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</si>
  <si>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</si>
  <si>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</si>
  <si>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</si>
  <si>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</si>
  <si>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</si>
  <si>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</si>
  <si>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</si>
  <si>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</si>
  <si>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</si>
  <si>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</si>
  <si>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</si>
  <si>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</si>
  <si>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</si>
  <si>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</si>
  <si>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</si>
  <si>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</si>
  <si>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</si>
  <si>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</si>
  <si>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</si>
  <si>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</si>
  <si>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</si>
  <si>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</si>
  <si>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</si>
  <si>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</si>
  <si>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</si>
  <si>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</si>
  <si>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</si>
  <si>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</si>
  <si>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</si>
  <si>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</si>
  <si>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</si>
  <si>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</si>
  <si>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</si>
  <si>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</si>
  <si>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</si>
  <si>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</si>
  <si>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</si>
  <si>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</si>
  <si>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</si>
  <si>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</si>
  <si>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</si>
  <si>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</si>
  <si>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</si>
  <si>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</si>
  <si>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</si>
  <si>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</si>
  <si>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</si>
  <si>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</si>
  <si>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</si>
  <si>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</si>
  <si>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</si>
  <si>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</si>
  <si>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</si>
  <si>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</si>
  <si>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</si>
  <si>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</si>
  <si>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</si>
  <si>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</si>
  <si>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</si>
  <si>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</si>
  <si>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</si>
  <si>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</si>
  <si>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</si>
  <si>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</si>
  <si>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</si>
  <si>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</si>
  <si>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</si>
  <si>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</si>
  <si>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</si>
  <si>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</si>
  <si>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</si>
  <si>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</si>
  <si>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</si>
  <si>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</si>
  <si>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</si>
  <si>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</si>
  <si>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</si>
  <si>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</si>
  <si>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</si>
  <si>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</si>
  <si>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</si>
  <si>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</si>
  <si>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</si>
  <si>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</si>
  <si>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</si>
  <si>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</si>
  <si>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</si>
  <si>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</si>
  <si>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</si>
  <si>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</si>
  <si>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</si>
  <si>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</si>
  <si>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</si>
  <si>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</si>
  <si>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</si>
  <si>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</si>
  <si>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</si>
  <si>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</si>
  <si>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</si>
  <si>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</si>
  <si>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</si>
  <si>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</si>
  <si>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</si>
  <si>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</si>
  <si>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</si>
  <si>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</si>
  <si>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</si>
  <si>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</si>
  <si>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</si>
  <si>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</si>
  <si>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</si>
  <si>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</si>
  <si>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</si>
  <si>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</si>
  <si>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</si>
  <si>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</si>
  <si>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</si>
  <si>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</si>
  <si>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</si>
  <si>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</si>
  <si>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</si>
  <si>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</si>
  <si>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</si>
  <si>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</si>
  <si>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</si>
  <si>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</si>
  <si>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</si>
  <si>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</si>
  <si>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</si>
  <si>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</si>
  <si>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</si>
  <si>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</si>
  <si>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</si>
  <si>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</si>
  <si>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</si>
  <si>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</si>
  <si>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</si>
  <si>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</si>
  <si>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</si>
  <si>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</si>
  <si>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</si>
  <si>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</si>
  <si>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</si>
  <si>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</si>
  <si>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</si>
  <si>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</si>
  <si>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</si>
  <si>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</si>
  <si>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</si>
  <si>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</si>
  <si>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</si>
  <si>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</si>
  <si>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</si>
  <si>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</si>
  <si>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</si>
  <si>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</si>
  <si>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</si>
  <si>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</si>
  <si>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</si>
  <si>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</si>
  <si>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</si>
  <si>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</si>
  <si>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</si>
  <si>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</si>
  <si>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</si>
  <si>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</si>
  <si>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</si>
  <si>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</si>
  <si>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</si>
  <si>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</si>
  <si>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</si>
  <si>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</si>
  <si>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</si>
  <si>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</si>
  <si>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</si>
  <si>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</si>
  <si>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</si>
  <si>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</si>
  <si>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</si>
  <si>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</si>
  <si>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</si>
  <si>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</si>
  <si>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</si>
  <si>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</si>
  <si>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</si>
  <si>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</si>
  <si>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</si>
  <si>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</si>
  <si>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</si>
  <si>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</si>
  <si>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</si>
  <si>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</si>
  <si>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</si>
  <si>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</si>
  <si>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</si>
  <si>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</si>
  <si>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</si>
  <si>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</si>
  <si>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</si>
  <si>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</si>
  <si>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</si>
  <si>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</si>
  <si>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</si>
  <si>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</si>
  <si>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</si>
  <si>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</si>
  <si>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</si>
  <si>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</si>
  <si>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</si>
  <si>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</si>
  <si>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</si>
  <si>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</si>
  <si>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</si>
  <si>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</si>
  <si>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</si>
  <si>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</si>
  <si>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</si>
  <si>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</si>
  <si>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</si>
  <si>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</si>
  <si>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</si>
  <si>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</si>
  <si>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</si>
  <si>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</si>
  <si>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</si>
  <si>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</si>
  <si>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</si>
  <si>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</si>
  <si>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</si>
  <si>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</si>
  <si>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</si>
  <si>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</si>
  <si>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</si>
  <si>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</si>
  <si>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</si>
  <si>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</si>
  <si>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</si>
  <si>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</si>
  <si>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</si>
  <si>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</si>
  <si>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</si>
  <si>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</si>
  <si>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</si>
  <si>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</si>
  <si>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</si>
  <si>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</si>
  <si>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</si>
  <si>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</si>
  <si>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</si>
  <si>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</si>
  <si>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</si>
  <si>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</si>
  <si>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</si>
  <si>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</si>
  <si>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</si>
  <si>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</si>
  <si>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</si>
  <si>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</si>
  <si>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</si>
  <si>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</si>
  <si>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</si>
  <si>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</si>
  <si>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</si>
  <si>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</si>
  <si>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</si>
  <si>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</si>
  <si>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</si>
  <si>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</si>
  <si>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</si>
  <si>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</si>
  <si>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</si>
  <si>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</si>
  <si>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</si>
  <si>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</si>
  <si>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</si>
  <si>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</si>
  <si>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</si>
  <si>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</si>
  <si>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</si>
  <si>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</si>
  <si>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</si>
  <si>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</si>
  <si>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</si>
  <si>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</si>
  <si>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</si>
  <si>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</si>
  <si>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</si>
  <si>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</si>
  <si>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</si>
  <si>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</si>
  <si>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</si>
  <si>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</si>
  <si>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</si>
  <si>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</si>
  <si>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</si>
  <si>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</si>
  <si>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</si>
  <si>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</si>
  <si>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</si>
  <si>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</si>
  <si>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</si>
  <si>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</si>
  <si>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</si>
  <si>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</si>
  <si>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</si>
  <si>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</si>
  <si>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</si>
  <si>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</si>
  <si>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</si>
  <si>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</si>
  <si>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</si>
  <si>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</si>
  <si>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</si>
  <si>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</si>
  <si>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</si>
  <si>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</si>
  <si>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</si>
  <si>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</si>
  <si>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</si>
  <si>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</si>
  <si>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</si>
  <si>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</si>
  <si>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</si>
  <si>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</si>
  <si>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</si>
  <si>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</si>
  <si>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</si>
  <si>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</si>
  <si>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</si>
  <si>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</si>
  <si>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</si>
  <si>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</si>
  <si>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</si>
  <si>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</si>
  <si>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</si>
  <si>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</si>
  <si>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</si>
  <si>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</si>
  <si>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</si>
  <si>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</si>
  <si>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</si>
  <si>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</si>
  <si>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</si>
  <si>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</si>
  <si>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</si>
  <si>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</si>
  <si>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</si>
  <si>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</si>
  <si>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</si>
  <si>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</si>
  <si>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</si>
  <si>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</si>
  <si>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</si>
  <si>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</si>
  <si>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</si>
  <si>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</si>
  <si>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</si>
  <si>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</si>
  <si>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</si>
  <si>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</si>
  <si>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</si>
  <si>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</si>
  <si>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</si>
  <si>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</si>
  <si>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</si>
  <si>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</si>
  <si>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</si>
  <si>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</si>
  <si>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</si>
  <si>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</si>
  <si>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</si>
  <si>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</si>
  <si>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</si>
  <si>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</si>
  <si>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</si>
  <si>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</si>
  <si>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</si>
  <si>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</si>
  <si>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</si>
  <si>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</si>
  <si>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</si>
  <si>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</si>
  <si>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</si>
  <si>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</si>
  <si>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</si>
  <si>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</si>
  <si>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</si>
  <si>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</si>
  <si>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</si>
  <si>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</si>
  <si>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</si>
  <si>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</si>
  <si>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</si>
  <si>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</si>
  <si>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</si>
  <si>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</si>
  <si>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</si>
  <si>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</si>
  <si>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</si>
  <si>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</si>
  <si>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</si>
  <si>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</si>
  <si>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</si>
  <si>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</si>
  <si>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</si>
  <si>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</si>
  <si>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</si>
  <si>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</si>
  <si>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</si>
  <si>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</si>
  <si>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</si>
  <si>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</si>
  <si>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</si>
  <si>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</si>
  <si>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</si>
  <si>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</si>
  <si>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</si>
  <si>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</si>
  <si>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</si>
  <si>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</si>
  <si>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</si>
  <si>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</si>
  <si>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</si>
  <si>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</si>
  <si>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</si>
  <si>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</si>
  <si>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</si>
  <si>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</si>
  <si>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</si>
  <si>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</si>
  <si>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</si>
  <si>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</si>
  <si>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</si>
  <si>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</si>
  <si>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</si>
  <si>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</si>
  <si>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</si>
  <si>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</si>
  <si>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</si>
  <si>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</si>
  <si>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</si>
  <si>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</si>
  <si>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</si>
  <si>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</si>
  <si>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</si>
  <si>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</si>
  <si>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</si>
  <si>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</si>
  <si>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</si>
  <si>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</si>
  <si>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</si>
  <si>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</si>
  <si>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</si>
  <si>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</si>
  <si>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</si>
  <si>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</si>
  <si>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</si>
  <si>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</si>
  <si>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</si>
  <si>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</si>
  <si>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</si>
  <si>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</si>
  <si>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</si>
  <si>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</si>
  <si>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</si>
  <si>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</si>
  <si>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</si>
  <si>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</si>
  <si>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</si>
  <si>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</si>
  <si>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</si>
  <si>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</si>
  <si>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</si>
  <si>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</si>
  <si>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</si>
  <si>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</si>
  <si>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</si>
  <si>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</si>
  <si>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</si>
  <si>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</si>
  <si>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</si>
  <si>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</si>
  <si>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</si>
  <si>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</si>
  <si>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</si>
  <si>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</si>
  <si>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</si>
  <si>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</si>
  <si>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</si>
  <si>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</si>
  <si>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</si>
  <si>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</si>
  <si>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</si>
  <si>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</si>
  <si>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</si>
  <si>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</si>
  <si>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</si>
  <si>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</si>
  <si>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</si>
  <si>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</si>
  <si>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</si>
  <si>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</si>
  <si>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</si>
  <si>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</si>
  <si>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</si>
  <si>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</si>
  <si>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</si>
  <si>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</si>
  <si>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</si>
  <si>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</si>
  <si>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</si>
  <si>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</si>
  <si>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</si>
  <si>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</si>
  <si>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</si>
  <si>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</si>
  <si>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</si>
  <si>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</si>
  <si>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</si>
  <si>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</si>
  <si>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</si>
  <si>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</si>
  <si>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</si>
  <si>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</si>
  <si>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</si>
  <si>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</si>
  <si>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</si>
  <si>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</si>
  <si>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</si>
  <si>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</si>
  <si>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</si>
  <si>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</si>
  <si>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</si>
  <si>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</si>
  <si>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</si>
  <si>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</si>
  <si>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</si>
  <si>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</si>
  <si>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</si>
  <si>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</si>
  <si>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</si>
  <si>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</si>
  <si>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</si>
  <si>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</si>
  <si>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</si>
  <si>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</si>
  <si>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</si>
  <si>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</si>
  <si>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</si>
  <si>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</si>
  <si>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</si>
  <si>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</si>
  <si>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</si>
  <si>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</si>
  <si>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</si>
  <si>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</si>
  <si>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</si>
  <si>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</si>
  <si>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</si>
  <si>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</si>
  <si>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</si>
  <si>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</si>
  <si>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</si>
  <si>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</si>
  <si>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</si>
  <si>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</si>
  <si>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</si>
  <si>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</si>
  <si>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</si>
  <si>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</si>
  <si>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</si>
  <si>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</si>
  <si>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</si>
  <si>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</si>
  <si>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</si>
  <si>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</si>
  <si>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</si>
  <si>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</si>
  <si>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</si>
  <si>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</si>
  <si>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</si>
  <si>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</si>
  <si>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</si>
  <si>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</si>
  <si>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</si>
  <si>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</si>
  <si>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</si>
  <si>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</si>
  <si>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</si>
  <si>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</si>
  <si>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</si>
  <si>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</si>
  <si>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</si>
  <si>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</si>
  <si>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</si>
  <si>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</si>
  <si>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</si>
  <si>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</si>
  <si>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</si>
  <si>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</si>
  <si>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</si>
  <si>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</si>
  <si>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</si>
  <si>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</si>
  <si>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</si>
  <si>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</si>
  <si>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</si>
  <si>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</si>
  <si>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</si>
  <si>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</si>
  <si>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</si>
  <si>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</si>
  <si>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</si>
  <si>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</si>
  <si>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</si>
  <si>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</si>
  <si>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</si>
  <si>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</si>
  <si>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</si>
  <si>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</si>
  <si>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</si>
  <si>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</si>
  <si>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</si>
  <si>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</si>
  <si>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</si>
  <si>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</si>
  <si>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</si>
  <si>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</si>
  <si>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</si>
  <si>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</si>
  <si>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</si>
  <si>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</si>
  <si>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</si>
  <si>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</si>
  <si>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</si>
  <si>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</si>
  <si>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</si>
  <si>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</si>
  <si>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</si>
  <si>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</si>
  <si>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</si>
  <si>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</si>
  <si>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</si>
  <si>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</si>
  <si>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</si>
  <si>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</si>
  <si>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</si>
  <si>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</si>
  <si>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</si>
  <si>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</si>
  <si>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</si>
  <si>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</si>
  <si>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</si>
  <si>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</si>
  <si>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</si>
  <si>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</si>
  <si>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</si>
  <si>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</si>
  <si>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</si>
  <si>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</si>
  <si>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</si>
  <si>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</si>
  <si>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</si>
  <si>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</si>
  <si>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</si>
  <si>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</si>
  <si>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</si>
  <si>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</si>
  <si>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</si>
  <si>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</si>
  <si>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</si>
  <si>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</si>
  <si>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</si>
  <si>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</si>
  <si>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</si>
  <si>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</si>
  <si>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</si>
  <si>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</si>
  <si>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</si>
  <si>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</si>
  <si>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</si>
  <si>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</si>
  <si>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</si>
  <si>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</si>
  <si>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</si>
  <si>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</si>
  <si>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</si>
  <si>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</si>
  <si>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</si>
  <si>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</si>
  <si>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</si>
  <si>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</si>
  <si>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</si>
  <si>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</si>
  <si>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</si>
  <si>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</si>
  <si>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</si>
  <si>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</si>
  <si>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</si>
  <si>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</si>
  <si>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</si>
  <si>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</si>
  <si>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</si>
  <si>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</si>
  <si>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</si>
  <si>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</si>
  <si>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</si>
  <si>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</si>
  <si>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</si>
  <si>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</si>
  <si>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</si>
  <si>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</si>
  <si>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</si>
  <si>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</si>
  <si>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</si>
  <si>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</si>
  <si>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</si>
  <si>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</si>
  <si>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</si>
  <si>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</si>
  <si>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</si>
  <si>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</si>
  <si>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</si>
  <si>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</si>
  <si>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</si>
  <si>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</si>
  <si>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</si>
  <si>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</si>
  <si>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</si>
  <si>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</si>
  <si>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</si>
  <si>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</si>
  <si>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</si>
  <si>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</si>
  <si>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</si>
  <si>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</si>
  <si>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</si>
  <si>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</si>
  <si>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</si>
  <si>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</si>
  <si>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</si>
  <si>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</si>
  <si>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</si>
  <si>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</si>
  <si>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</si>
  <si>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</si>
  <si>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</si>
  <si>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</si>
  <si>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</si>
  <si>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</si>
  <si>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</si>
  <si>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</si>
  <si>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</si>
  <si>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</si>
  <si>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</si>
  <si>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</si>
  <si>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</si>
  <si>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</si>
  <si>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</si>
  <si>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</si>
  <si>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</si>
  <si>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</si>
  <si>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</si>
  <si>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</si>
  <si>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</si>
  <si>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</si>
  <si>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</si>
  <si>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</si>
  <si>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</si>
  <si>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</si>
  <si>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</si>
  <si>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</si>
  <si>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</si>
  <si>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</si>
  <si>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</si>
  <si>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</si>
  <si>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</si>
  <si>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</si>
  <si>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</si>
  <si>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</si>
  <si>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</si>
  <si>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</si>
  <si>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</si>
  <si>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</si>
  <si>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</si>
  <si>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</si>
  <si>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</si>
  <si>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</si>
  <si>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</si>
  <si>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</si>
  <si>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</si>
  <si>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</si>
  <si>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</si>
  <si>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</si>
  <si>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</si>
  <si>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</si>
  <si>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</si>
  <si>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</si>
  <si>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</si>
  <si>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</si>
  <si>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</si>
  <si>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</si>
  <si>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</si>
  <si>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</si>
  <si>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</si>
  <si>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</si>
  <si>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</si>
  <si>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</si>
  <si>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</si>
  <si>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</si>
  <si>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</si>
  <si>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</si>
  <si>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</si>
  <si>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</si>
  <si>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</si>
  <si>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</si>
  <si>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</si>
  <si>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</si>
  <si>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</si>
  <si>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</si>
  <si>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</si>
  <si>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</si>
  <si>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</si>
  <si>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</si>
  <si>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</si>
  <si>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</si>
  <si>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</si>
  <si>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</si>
  <si>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</si>
  <si>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</si>
  <si>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</si>
  <si>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</si>
  <si>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</si>
  <si>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</si>
  <si>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</si>
  <si>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</si>
  <si>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</si>
  <si>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</si>
  <si>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</si>
  <si>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</si>
  <si>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</si>
  <si>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</si>
  <si>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</si>
  <si>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</si>
  <si>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</si>
  <si>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</si>
  <si>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</si>
  <si>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</si>
  <si>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</si>
  <si>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</si>
  <si>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</si>
  <si>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</si>
  <si>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</si>
  <si>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</si>
  <si>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</si>
  <si>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</si>
  <si>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</si>
  <si>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</si>
  <si>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</si>
  <si>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</si>
  <si>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</si>
  <si>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</si>
  <si>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</si>
  <si>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</si>
  <si>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</si>
  <si>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</si>
  <si>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</si>
  <si>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</si>
  <si>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</si>
  <si>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</si>
  <si>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</si>
  <si>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</si>
  <si>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</si>
  <si>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</si>
  <si>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</si>
  <si>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</si>
  <si>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</si>
  <si>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</si>
  <si>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</si>
  <si>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</si>
  <si>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</si>
  <si>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</si>
  <si>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</si>
  <si>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</si>
  <si>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</si>
  <si>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</si>
  <si>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</si>
  <si>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</si>
  <si>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</si>
  <si>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</si>
  <si>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</si>
  <si>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</si>
  <si>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</si>
  <si>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</si>
  <si>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</si>
  <si>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</si>
  <si>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</si>
  <si>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</si>
  <si>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</si>
  <si>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</si>
  <si>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</si>
  <si>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</si>
  <si>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</si>
  <si>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</si>
  <si>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</si>
  <si>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</si>
  <si>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</si>
  <si>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</si>
  <si>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</si>
  <si>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</si>
  <si>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</si>
  <si>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</si>
  <si>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</si>
  <si>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</si>
  <si>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</si>
  <si>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</si>
  <si>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</si>
  <si>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</si>
  <si>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</si>
  <si>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</si>
  <si>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</si>
  <si>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</si>
  <si>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</si>
  <si>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</si>
  <si>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</si>
  <si>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</si>
  <si>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</si>
  <si>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</si>
  <si>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</si>
  <si>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</si>
  <si>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</si>
  <si>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</si>
  <si>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</si>
  <si>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</si>
  <si>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</si>
  <si>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</si>
  <si>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</si>
  <si>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</si>
  <si>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</si>
  <si>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</si>
  <si>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</si>
  <si>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</si>
  <si>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</si>
  <si>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</si>
  <si>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</si>
  <si>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</si>
  <si>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</si>
  <si>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</si>
  <si>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</si>
  <si>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</si>
  <si>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</si>
  <si>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</si>
  <si>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</si>
  <si>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</si>
  <si>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</si>
  <si>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</si>
  <si>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</si>
  <si>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</si>
  <si>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</si>
  <si>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</si>
  <si>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</si>
  <si>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</si>
  <si>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</si>
  <si>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</si>
  <si>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</si>
  <si>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</si>
  <si>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</si>
  <si>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</si>
  <si>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</si>
  <si>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</si>
  <si>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</si>
  <si>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</si>
  <si>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</si>
  <si>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</si>
  <si>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</si>
  <si>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</si>
  <si>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</si>
  <si>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</si>
  <si>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</si>
  <si>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</si>
  <si>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</si>
  <si>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</si>
  <si>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</si>
  <si>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</si>
  <si>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</si>
  <si>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</si>
  <si>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</si>
  <si>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</si>
  <si>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</si>
  <si>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</si>
  <si>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</si>
  <si>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</si>
  <si>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</si>
  <si>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</si>
  <si>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</si>
  <si>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</si>
  <si>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</si>
  <si>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</si>
  <si>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</si>
  <si>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</si>
  <si>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</si>
  <si>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</si>
  <si>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</si>
  <si>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</si>
  <si>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</si>
  <si>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</si>
  <si>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</si>
  <si>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</si>
  <si>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</si>
  <si>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</si>
  <si>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</si>
  <si>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</si>
  <si>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</si>
  <si>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</si>
  <si>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</si>
  <si>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</si>
  <si>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</si>
  <si>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</si>
  <si>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</si>
  <si>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</si>
  <si>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</si>
  <si>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</si>
  <si>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</si>
  <si>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</si>
  <si>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</si>
  <si>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</si>
  <si>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</si>
  <si>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</si>
  <si>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</si>
  <si>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</si>
  <si>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</si>
  <si>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</si>
  <si>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</si>
  <si>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</si>
  <si>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</si>
  <si>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</si>
  <si>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</si>
  <si>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</si>
  <si>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</si>
  <si>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</si>
  <si>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</si>
  <si>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</si>
  <si>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</si>
  <si>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</si>
  <si>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</si>
  <si>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</si>
  <si>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</si>
  <si>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</si>
  <si>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</si>
  <si>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</si>
  <si>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</si>
  <si>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</si>
  <si>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</si>
  <si>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</si>
  <si>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</si>
  <si>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</si>
  <si>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</si>
  <si>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</si>
  <si>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</si>
  <si>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</si>
  <si>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</si>
  <si>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</si>
  <si>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</si>
  <si>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</si>
  <si>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</si>
  <si>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</si>
  <si>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</si>
  <si>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</si>
  <si>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</si>
  <si>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</si>
  <si>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</si>
  <si>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</si>
  <si>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</si>
  <si>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</si>
  <si>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</si>
  <si>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</si>
  <si>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</si>
  <si>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</si>
  <si>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</si>
  <si>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</si>
  <si>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</si>
  <si>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</si>
  <si>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</si>
  <si>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</si>
  <si>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</si>
  <si>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</si>
  <si>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</si>
  <si>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</si>
  <si>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</si>
  <si>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</si>
  <si>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</si>
  <si>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</si>
  <si>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</si>
  <si>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</si>
  <si>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</si>
  <si>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</si>
  <si>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</si>
  <si>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</si>
  <si>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</si>
  <si>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</si>
  <si>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</si>
  <si>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</si>
  <si>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</si>
  <si>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</si>
  <si>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</si>
  <si>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</si>
  <si>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</si>
  <si>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</si>
  <si>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</si>
  <si>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</si>
  <si>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</si>
  <si>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</si>
  <si>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</si>
  <si>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</si>
  <si>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</si>
  <si>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</si>
  <si>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</si>
  <si>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</si>
  <si>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</si>
  <si>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</si>
  <si>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</si>
  <si>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</si>
  <si>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</si>
  <si>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</si>
  <si>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</si>
  <si>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</si>
  <si>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</si>
  <si>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</si>
  <si>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</si>
  <si>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</si>
  <si>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</si>
  <si>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</si>
  <si>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</si>
  <si>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</si>
  <si>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</si>
  <si>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</si>
  <si>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</si>
  <si>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</si>
  <si>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</si>
  <si>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</si>
  <si>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</si>
  <si>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</si>
  <si>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</si>
  <si>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</si>
  <si>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</si>
  <si>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</si>
  <si>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</si>
  <si>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</si>
  <si>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</si>
  <si>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</si>
  <si>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</si>
  <si>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</si>
  <si>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</si>
  <si>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</si>
  <si>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</si>
  <si>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</si>
  <si>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</si>
  <si>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</si>
  <si>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</si>
  <si>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</si>
  <si>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</si>
  <si>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</si>
  <si>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</si>
  <si>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</si>
  <si>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</si>
  <si>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</si>
  <si>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</si>
  <si>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</si>
  <si>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</si>
  <si>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</si>
  <si>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</si>
  <si>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</si>
  <si>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</si>
  <si>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</si>
  <si>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</si>
  <si>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</si>
  <si>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</si>
  <si>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</si>
  <si>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</si>
  <si>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</si>
  <si>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</si>
  <si>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</si>
  <si>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</si>
  <si>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</si>
  <si>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</si>
  <si>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</si>
  <si>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</si>
  <si>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</si>
  <si>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</si>
  <si>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</si>
  <si>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</si>
  <si>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</si>
  <si>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</si>
  <si>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</si>
  <si>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</si>
  <si>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</si>
  <si>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</si>
  <si>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</si>
  <si>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</si>
  <si>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</si>
  <si>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</si>
  <si>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</si>
  <si>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</si>
  <si>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</si>
  <si>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</si>
  <si>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</si>
  <si>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</si>
  <si>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</si>
  <si>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</si>
  <si>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</si>
  <si>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</si>
  <si>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</si>
  <si>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</si>
  <si>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</si>
  <si>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</si>
  <si>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</si>
  <si>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</si>
  <si>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</si>
  <si>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</si>
  <si>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</si>
  <si>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</si>
  <si>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</si>
  <si>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</si>
  <si>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</si>
  <si>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</si>
  <si>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</si>
  <si>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</si>
  <si>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</si>
  <si>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</si>
  <si>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</si>
  <si>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</si>
  <si>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</si>
  <si>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</si>
  <si>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</si>
  <si>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</si>
  <si>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</si>
  <si>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</si>
  <si>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</si>
  <si>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</si>
  <si>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</si>
  <si>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</si>
  <si>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</si>
  <si>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</si>
  <si>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</si>
  <si>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</si>
  <si>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</si>
  <si>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</si>
  <si>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</si>
  <si>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</si>
  <si>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</si>
  <si>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</si>
  <si>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</si>
  <si>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</si>
  <si>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</si>
  <si>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</si>
  <si>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</si>
  <si>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</si>
  <si>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</si>
  <si>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</si>
  <si>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</si>
  <si>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</si>
  <si>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</si>
  <si>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</si>
  <si>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</si>
  <si>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</si>
  <si>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</si>
  <si>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</si>
  <si>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</si>
  <si>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</si>
  <si>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</si>
  <si>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</si>
  <si>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</si>
  <si>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</si>
  <si>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</si>
  <si>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</si>
  <si>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</si>
  <si>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</si>
  <si>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</si>
  <si>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</si>
  <si>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</si>
  <si>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</si>
  <si>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</si>
  <si>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</si>
  <si>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</si>
  <si>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</si>
  <si>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</si>
  <si>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</si>
  <si>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</si>
  <si>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</si>
  <si>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</si>
  <si>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</si>
  <si>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</si>
  <si>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</si>
  <si>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</si>
  <si>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</si>
  <si>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</si>
  <si>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</si>
  <si>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</si>
  <si>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</si>
  <si>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</si>
  <si>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</si>
  <si>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</si>
  <si>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</si>
  <si>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</si>
  <si>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</si>
  <si>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</si>
  <si>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</si>
  <si>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</si>
  <si>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</si>
  <si>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</si>
  <si>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</si>
  <si>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</si>
  <si>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</si>
  <si>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</si>
  <si>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</si>
  <si>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</si>
  <si>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</si>
  <si>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</si>
  <si>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</si>
  <si>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</si>
  <si>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</si>
  <si>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</si>
  <si>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</si>
  <si>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</si>
  <si>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</si>
  <si>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</si>
  <si>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</si>
  <si>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</si>
  <si>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</si>
  <si>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</si>
  <si>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</si>
  <si>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</si>
  <si>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</si>
  <si>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</si>
  <si>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</si>
  <si>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</si>
  <si>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</si>
  <si>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</si>
  <si>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</si>
  <si>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</si>
  <si>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</si>
  <si>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</si>
  <si>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</si>
  <si>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</si>
  <si>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</si>
  <si>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</si>
  <si>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</si>
  <si>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</si>
  <si>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</si>
  <si>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</si>
  <si>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</si>
  <si>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</si>
  <si>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</si>
  <si>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</si>
  <si>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</si>
  <si>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</si>
  <si>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</si>
  <si>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</si>
  <si>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</si>
  <si>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</si>
  <si>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</si>
  <si>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</si>
  <si>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</si>
  <si>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</si>
  <si>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</si>
  <si>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</si>
  <si>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</si>
  <si>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</si>
  <si>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</si>
  <si>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</si>
  <si>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</si>
  <si>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</si>
  <si>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</si>
  <si>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</si>
  <si>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</si>
  <si>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</si>
  <si>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</si>
  <si>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</si>
  <si>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</si>
  <si>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</si>
  <si>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</si>
  <si>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</si>
  <si>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</si>
  <si>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</si>
  <si>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</si>
  <si>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</si>
  <si>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</si>
  <si>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</si>
  <si>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</si>
  <si>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</si>
  <si>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</si>
  <si>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</si>
  <si>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</si>
  <si>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</si>
  <si>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</si>
  <si>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</si>
  <si>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</si>
  <si>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</si>
  <si>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</si>
  <si>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</si>
  <si>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</si>
  <si>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</si>
  <si>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</si>
  <si>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</si>
  <si>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</si>
  <si>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</si>
  <si>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</si>
  <si>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</si>
  <si>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</si>
  <si>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</si>
  <si>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</si>
  <si>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</si>
  <si>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</si>
  <si>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</si>
  <si>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</si>
  <si>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</si>
  <si>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</si>
  <si>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</si>
  <si>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</si>
  <si>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</si>
  <si>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</si>
  <si>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</si>
  <si>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</si>
  <si>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</si>
  <si>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</si>
  <si>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</si>
  <si>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</si>
  <si>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</si>
  <si>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</si>
  <si>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</si>
  <si>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</si>
  <si>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</si>
  <si>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</si>
  <si>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</si>
  <si>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</si>
  <si>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</si>
  <si>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</si>
  <si>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</si>
  <si>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</si>
  <si>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</si>
  <si>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</si>
  <si>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</si>
  <si>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</si>
  <si>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</si>
  <si>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</si>
  <si>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</si>
  <si>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</si>
  <si>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</si>
  <si>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</si>
  <si>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</si>
  <si>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</si>
  <si>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</si>
  <si>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</si>
  <si>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</si>
  <si>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</si>
  <si>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</si>
  <si>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</si>
  <si>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</si>
  <si>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</si>
  <si>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</si>
  <si>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</si>
  <si>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</si>
  <si>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</si>
  <si>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</si>
  <si>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</si>
  <si>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</si>
  <si>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</si>
  <si>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</si>
  <si>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</si>
  <si>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</si>
  <si>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</si>
  <si>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</si>
  <si>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</si>
  <si>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</si>
  <si>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</si>
  <si>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</si>
  <si>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</si>
  <si>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</si>
  <si>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</si>
  <si>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</si>
  <si>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</si>
  <si>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</si>
  <si>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</si>
  <si>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</si>
  <si>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</si>
  <si>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</si>
  <si>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</si>
  <si>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</si>
  <si>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</si>
  <si>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</si>
  <si>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</si>
  <si>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</si>
  <si>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</si>
  <si>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</si>
  <si>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</si>
  <si>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</si>
  <si>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</si>
  <si>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</si>
  <si>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</si>
  <si>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</si>
  <si>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</si>
  <si>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</si>
  <si>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</si>
  <si>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</si>
  <si>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</si>
  <si>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</si>
  <si>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</si>
  <si>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</si>
  <si>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</si>
  <si>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</si>
  <si>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</si>
  <si>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</si>
  <si>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</si>
  <si>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</si>
  <si>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</si>
  <si>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</si>
  <si>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</si>
  <si>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</si>
  <si>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</si>
  <si>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</si>
  <si>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</si>
  <si>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</si>
  <si>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</si>
  <si>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</si>
  <si>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</si>
  <si>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</si>
  <si>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</si>
  <si>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</si>
  <si>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</si>
  <si>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</si>
  <si>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</si>
  <si>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</si>
  <si>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</si>
  <si>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</si>
  <si>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</si>
  <si>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</si>
  <si>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</si>
  <si>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</si>
  <si>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</si>
  <si>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</si>
  <si>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</si>
  <si>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</si>
  <si>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</si>
  <si>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</si>
  <si>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</si>
  <si>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</si>
  <si>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</si>
  <si>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</si>
  <si>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</si>
  <si>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</si>
  <si>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</si>
  <si>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</si>
  <si>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</si>
  <si>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</si>
  <si>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</si>
  <si>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</si>
  <si>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</si>
  <si>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</si>
  <si>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</si>
  <si>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</si>
  <si>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</si>
  <si>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</si>
  <si>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</si>
  <si>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</si>
  <si>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</si>
  <si>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</si>
  <si>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</si>
  <si>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</si>
  <si>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</si>
  <si>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</si>
  <si>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</si>
  <si>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</si>
  <si>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</si>
  <si>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</si>
  <si>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</si>
  <si>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</si>
  <si>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</si>
  <si>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</si>
  <si>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</si>
  <si>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</si>
  <si>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</si>
  <si>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</si>
  <si>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</si>
  <si>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</si>
  <si>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</si>
  <si>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</si>
  <si>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</si>
  <si>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</si>
  <si>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</si>
  <si>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</si>
  <si>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</si>
  <si>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</si>
  <si>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</si>
  <si>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</si>
  <si>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</si>
  <si>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</si>
  <si>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</si>
  <si>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</si>
  <si>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</si>
  <si>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</si>
  <si>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</si>
  <si>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</si>
  <si>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</si>
  <si>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</si>
  <si>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</si>
  <si>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</si>
  <si>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</si>
  <si>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</si>
  <si>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</si>
  <si>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</si>
  <si>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</si>
  <si>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</si>
  <si>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</si>
  <si>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</si>
  <si>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</si>
  <si>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</si>
  <si>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</si>
  <si>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</si>
  <si>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</si>
  <si>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</si>
  <si>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</si>
  <si>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</si>
  <si>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</si>
  <si>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</si>
  <si>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</si>
  <si>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</si>
  <si>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</si>
  <si>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</si>
  <si>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</si>
  <si>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</si>
  <si>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</si>
  <si>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</si>
  <si>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</si>
  <si>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</si>
  <si>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</si>
  <si>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</si>
  <si>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</si>
  <si>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</si>
  <si>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</si>
  <si>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</si>
  <si>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</si>
  <si>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</si>
  <si>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</si>
  <si>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</si>
  <si>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</si>
  <si>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</si>
  <si>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</si>
  <si>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</si>
  <si>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</si>
  <si>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</si>
  <si>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</si>
  <si>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</si>
  <si>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</si>
  <si>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</si>
  <si>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</si>
  <si>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</si>
  <si>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</si>
  <si>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</si>
  <si>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</si>
  <si>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</si>
  <si>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</si>
  <si>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</si>
  <si>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</si>
  <si>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</si>
  <si>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</si>
  <si>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</si>
  <si>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</si>
  <si>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</si>
  <si>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</si>
  <si>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</si>
  <si>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</si>
  <si>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</si>
  <si>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</si>
  <si>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</si>
  <si>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</si>
  <si>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</si>
  <si>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</si>
  <si>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</si>
  <si>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</si>
  <si>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</si>
  <si>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</si>
  <si>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</si>
  <si>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</si>
  <si>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</si>
  <si>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</si>
  <si>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</si>
  <si>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</si>
  <si>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</si>
  <si>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</si>
  <si>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</si>
  <si>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</si>
  <si>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</si>
  <si>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</si>
  <si>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</si>
  <si>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</si>
  <si>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</si>
  <si>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</si>
  <si>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</si>
  <si>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</si>
  <si>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</si>
  <si>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</si>
  <si>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</si>
  <si>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</si>
  <si>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</si>
  <si>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</si>
  <si>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</si>
  <si>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</si>
  <si>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</si>
  <si>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</si>
  <si>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</si>
  <si>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</si>
  <si>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</si>
  <si>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</si>
  <si>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</si>
  <si>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</si>
  <si>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</si>
  <si>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</si>
  <si>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</si>
  <si>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</si>
  <si>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</si>
  <si>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</si>
  <si>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</si>
  <si>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</si>
  <si>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</si>
  <si>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</si>
  <si>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</si>
  <si>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</si>
  <si>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</si>
  <si>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</si>
  <si>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</si>
  <si>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</si>
  <si>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</si>
  <si>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</si>
  <si>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</si>
  <si>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</si>
  <si>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</si>
  <si>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</si>
  <si>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</si>
  <si>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</si>
  <si>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</si>
  <si>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</si>
  <si>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</si>
  <si>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</si>
  <si>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</si>
  <si>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</si>
  <si>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</si>
  <si>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</si>
  <si>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</si>
  <si>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</si>
  <si>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</si>
  <si>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</si>
  <si>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</si>
  <si>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</si>
  <si>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</si>
  <si>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</si>
  <si>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</si>
  <si>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</si>
  <si>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</si>
  <si>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</si>
  <si>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</si>
  <si>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</si>
  <si>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</si>
  <si>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</si>
  <si>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</si>
  <si>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</si>
  <si>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</si>
  <si>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</si>
  <si>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</si>
  <si>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</si>
  <si>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</si>
  <si>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</si>
  <si>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</si>
  <si>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</si>
  <si>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</si>
  <si>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</si>
  <si>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</si>
  <si>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</si>
  <si>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</si>
  <si>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</si>
  <si>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</si>
  <si>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</si>
  <si>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</si>
  <si>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</si>
  <si>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</si>
  <si>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</si>
  <si>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</si>
  <si>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</si>
  <si>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</si>
  <si>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</si>
  <si>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</si>
  <si>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</si>
  <si>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</si>
  <si>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</si>
  <si>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</si>
  <si>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</si>
  <si>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</si>
  <si>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</si>
  <si>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</si>
  <si>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</si>
  <si>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</si>
  <si>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</si>
  <si>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</si>
  <si>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</si>
  <si>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</si>
  <si>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</si>
  <si>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</si>
  <si>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</si>
  <si>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</si>
  <si>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</si>
  <si>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</si>
  <si>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</si>
  <si>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</si>
  <si>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</si>
  <si>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</si>
  <si>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</si>
  <si>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</si>
  <si>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</si>
  <si>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</si>
  <si>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</si>
  <si>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</si>
  <si>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</si>
  <si>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</si>
  <si>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</si>
  <si>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</si>
  <si>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</si>
  <si>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</si>
  <si>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</si>
  <si>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</si>
  <si>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</si>
  <si>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</si>
  <si>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</si>
  <si>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</si>
  <si>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</si>
  <si>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</si>
  <si>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</si>
  <si>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</si>
  <si>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</si>
  <si>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</si>
  <si>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</si>
  <si>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</si>
  <si>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</si>
  <si>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</si>
  <si>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</si>
  <si>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</si>
  <si>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</si>
  <si>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</si>
  <si>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</si>
  <si>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</si>
  <si>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</si>
  <si>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</si>
  <si>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</si>
  <si>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</si>
  <si>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</si>
  <si>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</si>
  <si>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</si>
  <si>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</si>
  <si>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</si>
  <si>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</si>
  <si>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</si>
  <si>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</si>
  <si>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</si>
  <si>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</si>
  <si>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</si>
  <si>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</si>
  <si>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</si>
  <si>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</si>
  <si>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</si>
  <si>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</si>
  <si>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</si>
  <si>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</si>
  <si>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</si>
  <si>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</si>
  <si>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</si>
  <si>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</si>
  <si>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</si>
  <si>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</si>
  <si>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</si>
  <si>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</si>
  <si>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</si>
  <si>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</si>
  <si>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</si>
  <si>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</si>
  <si>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</si>
  <si>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</si>
  <si>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</si>
  <si>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</si>
  <si>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</si>
  <si>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</si>
  <si>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</si>
  <si>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</si>
  <si>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</si>
  <si>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</si>
  <si>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</si>
  <si>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</si>
  <si>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</si>
  <si>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</si>
  <si>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</si>
  <si>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</si>
  <si>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</si>
  <si>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</si>
  <si>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</si>
  <si>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</si>
  <si>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</si>
  <si>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</si>
  <si>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</si>
  <si>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</si>
  <si>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</si>
  <si>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</si>
  <si>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</si>
  <si>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</si>
  <si>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</si>
  <si>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</si>
  <si>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</si>
  <si>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</si>
  <si>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</si>
  <si>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</si>
  <si>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</si>
  <si>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</si>
  <si>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</si>
  <si>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</si>
  <si>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</si>
  <si>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</si>
  <si>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</si>
  <si>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</si>
  <si>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</si>
  <si>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</si>
  <si>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</si>
  <si>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</si>
  <si>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</si>
  <si>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</si>
  <si>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</si>
  <si>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</si>
  <si>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</si>
  <si>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</si>
  <si>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</si>
  <si>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</si>
  <si>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</si>
  <si>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</si>
  <si>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</si>
  <si>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</si>
  <si>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</si>
  <si>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</si>
  <si>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</si>
  <si>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</si>
  <si>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</si>
  <si>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</si>
  <si>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</si>
  <si>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</si>
  <si>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</si>
  <si>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</si>
  <si>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</si>
  <si>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</si>
  <si>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</si>
  <si>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</si>
  <si>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</si>
  <si>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</si>
  <si>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</si>
  <si>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</si>
  <si>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</si>
  <si>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</si>
  <si>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</si>
  <si>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</si>
  <si>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</si>
  <si>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</si>
  <si>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</si>
  <si>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</si>
  <si>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</si>
  <si>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</si>
  <si>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</si>
  <si>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</si>
  <si>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</si>
  <si>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</si>
  <si>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</si>
  <si>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</si>
  <si>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</si>
  <si>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</si>
  <si>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</si>
  <si>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</si>
  <si>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</si>
  <si>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</si>
  <si>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</si>
  <si>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</si>
  <si>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</si>
  <si>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</si>
  <si>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</si>
  <si>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</si>
  <si>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</si>
  <si>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</si>
  <si>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</si>
  <si>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</si>
  <si>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</si>
  <si>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</si>
  <si>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</si>
  <si>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</si>
  <si>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</si>
  <si>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</si>
  <si>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</si>
  <si>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</si>
  <si>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</si>
  <si>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</si>
  <si>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</si>
  <si>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</si>
  <si>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</si>
  <si>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</si>
  <si>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</si>
  <si>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</si>
  <si>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</si>
  <si>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</si>
  <si>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</si>
  <si>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</si>
  <si>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</si>
  <si>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</si>
  <si>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</si>
  <si>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</si>
  <si>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</si>
  <si>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</si>
  <si>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</si>
  <si>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</si>
  <si>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</si>
  <si>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</si>
  <si>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</si>
  <si>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</si>
  <si>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</si>
  <si>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</si>
  <si>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</si>
  <si>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</si>
  <si>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</si>
  <si>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</si>
  <si>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</si>
  <si>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</si>
  <si>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</si>
  <si>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</si>
  <si>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</si>
  <si>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</si>
  <si>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</si>
  <si>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</si>
  <si>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</si>
  <si>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</si>
  <si>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</si>
  <si>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</si>
  <si>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</si>
  <si>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</si>
  <si>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</si>
  <si>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</si>
  <si>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</si>
  <si>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</si>
  <si>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</si>
  <si>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</si>
  <si>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</si>
  <si>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</si>
  <si>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</si>
  <si>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</si>
  <si>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</si>
  <si>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</si>
  <si>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</si>
  <si>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</si>
  <si>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</si>
  <si>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</si>
  <si>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</si>
  <si>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</si>
  <si>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</si>
  <si>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</si>
  <si>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</si>
  <si>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</si>
  <si>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</si>
  <si>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</si>
  <si>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</si>
  <si>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</si>
  <si>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</si>
  <si>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</si>
  <si>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</si>
  <si>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</si>
  <si>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</si>
  <si>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</si>
  <si>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</si>
  <si>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</si>
  <si>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</si>
  <si>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</si>
  <si>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</si>
  <si>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</si>
  <si>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</si>
  <si>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</si>
  <si>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</si>
  <si>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</si>
  <si>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</si>
  <si>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</si>
  <si>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</si>
  <si>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</si>
  <si>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</si>
  <si>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</si>
  <si>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</si>
  <si>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</si>
  <si>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</si>
  <si>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</si>
  <si>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</si>
  <si>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</si>
  <si>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</si>
  <si>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</si>
  <si>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</si>
  <si>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</si>
  <si>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</si>
  <si>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</si>
  <si>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</si>
  <si>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</si>
  <si>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</si>
  <si>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</si>
  <si>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</si>
  <si>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</si>
  <si>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</si>
  <si>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</si>
  <si>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</si>
  <si>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</si>
  <si>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</si>
  <si>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</si>
  <si>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</si>
  <si>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</si>
  <si>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</si>
  <si>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</si>
  <si>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</si>
  <si>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</si>
  <si>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</si>
  <si>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</si>
  <si>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</si>
  <si>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</si>
  <si>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</si>
  <si>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</si>
  <si>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</si>
  <si>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</si>
  <si>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</si>
  <si>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</si>
  <si>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</si>
  <si>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</si>
  <si>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</si>
  <si>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</si>
  <si>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</si>
  <si>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</si>
  <si>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</si>
  <si>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</si>
  <si>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</si>
  <si>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</si>
  <si>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</si>
  <si>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</si>
  <si>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</si>
  <si>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</si>
  <si>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</si>
  <si>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</si>
  <si>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</si>
  <si>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</si>
  <si>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</si>
  <si>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</si>
  <si>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</si>
  <si>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</si>
  <si>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</si>
  <si>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</si>
  <si>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</si>
  <si>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</si>
  <si>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</si>
  <si>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</si>
  <si>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</si>
  <si>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</si>
  <si>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</si>
  <si>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</si>
  <si>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</si>
  <si>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</si>
  <si>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</si>
  <si>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</si>
  <si>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</si>
  <si>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</si>
  <si>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</si>
  <si>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</si>
  <si>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</si>
  <si>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</si>
  <si>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</si>
  <si>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</si>
  <si>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</si>
  <si>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</si>
  <si>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</si>
  <si>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</si>
  <si>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</si>
  <si>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</si>
  <si>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</si>
  <si>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</si>
  <si>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</si>
  <si>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</si>
  <si>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</si>
  <si>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</si>
  <si>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</si>
  <si>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</si>
  <si>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</si>
  <si>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</si>
  <si>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</si>
  <si>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</si>
  <si>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</si>
  <si>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</si>
  <si>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</si>
  <si>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</si>
  <si>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</si>
  <si>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</si>
  <si>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</si>
  <si>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</si>
  <si>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</si>
  <si>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</si>
  <si>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</si>
  <si>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</si>
  <si>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</si>
  <si>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</si>
  <si>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</si>
  <si>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</si>
  <si>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</si>
  <si>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</si>
  <si>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</si>
  <si>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</si>
  <si>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</si>
  <si>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</si>
  <si>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</si>
  <si>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</si>
  <si>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</si>
  <si>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</si>
  <si>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</si>
  <si>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</si>
  <si>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</si>
  <si>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</si>
  <si>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</si>
  <si>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</si>
  <si>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</si>
  <si>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</si>
  <si>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</si>
  <si>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</si>
  <si>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</si>
  <si>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</si>
  <si>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</si>
  <si>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</si>
  <si>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</si>
  <si>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</si>
  <si>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</si>
  <si>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</si>
  <si>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</si>
  <si>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</si>
  <si>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</si>
  <si>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</si>
  <si>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</si>
  <si>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</si>
  <si>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</si>
  <si>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</si>
  <si>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</si>
  <si>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</si>
  <si>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</si>
  <si>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</si>
  <si>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</si>
  <si>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</si>
  <si>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</si>
  <si>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</si>
  <si>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</si>
  <si>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</si>
  <si>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</si>
  <si>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</si>
  <si>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</si>
  <si>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</si>
  <si>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</si>
  <si>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</si>
  <si>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</si>
  <si>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</si>
  <si>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</si>
  <si>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</si>
  <si>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</si>
  <si>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</si>
  <si>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</si>
  <si>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</si>
  <si>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</si>
  <si>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</si>
  <si>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</si>
  <si>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</si>
  <si>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</si>
  <si>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</si>
  <si>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</si>
  <si>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</si>
  <si>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</si>
  <si>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</si>
  <si>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</si>
  <si>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</si>
  <si>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</si>
  <si>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</si>
  <si>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</si>
  <si>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</si>
  <si>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</si>
  <si>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</si>
  <si>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</si>
  <si>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</si>
  <si>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</si>
  <si>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</si>
  <si>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</si>
  <si>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</si>
  <si>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</si>
  <si>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</si>
  <si>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</si>
  <si>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</si>
  <si>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</si>
  <si>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</si>
  <si>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</si>
  <si>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</si>
  <si>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</si>
  <si>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</si>
  <si>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</si>
  <si>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</si>
  <si>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</si>
  <si>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</si>
  <si>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</si>
  <si>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</si>
  <si>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</si>
  <si>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</si>
  <si>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</si>
  <si>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</si>
  <si>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</si>
  <si>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</si>
  <si>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</si>
  <si>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</si>
  <si>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</si>
  <si>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</si>
  <si>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</si>
  <si>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</si>
  <si>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</si>
  <si>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</si>
  <si>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</si>
  <si>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</si>
  <si>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</si>
  <si>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</si>
  <si>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</si>
  <si>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</si>
  <si>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</si>
  <si>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</si>
  <si>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</si>
  <si>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</si>
  <si>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</si>
  <si>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</si>
  <si>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</si>
  <si>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</si>
  <si>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</si>
  <si>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</si>
  <si>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</si>
  <si>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</si>
  <si>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</si>
  <si>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</si>
  <si>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</si>
  <si>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</si>
  <si>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</si>
  <si>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</si>
  <si>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</si>
  <si>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</si>
  <si>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</si>
  <si>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</si>
  <si>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</si>
  <si>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</si>
  <si>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</si>
  <si>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</si>
  <si>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</si>
  <si>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</si>
  <si>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</si>
  <si>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</si>
  <si>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</si>
  <si>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</si>
  <si>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</si>
  <si>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</si>
  <si>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</si>
  <si>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</si>
  <si>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</si>
  <si>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</si>
  <si>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</si>
  <si>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</si>
  <si>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</si>
  <si>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</si>
  <si>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</si>
  <si>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</si>
  <si>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</si>
  <si>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</si>
  <si>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</si>
  <si>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</si>
  <si>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</si>
  <si>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</si>
  <si>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</si>
  <si>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</si>
  <si>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</si>
  <si>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</si>
  <si>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</si>
  <si>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</si>
  <si>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</si>
  <si>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</si>
  <si>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</si>
  <si>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</si>
  <si>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</si>
  <si>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</si>
  <si>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</si>
  <si>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</si>
  <si>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</si>
  <si>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</si>
  <si>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</si>
  <si>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</si>
  <si>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</si>
  <si>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</si>
  <si>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</si>
  <si>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</si>
  <si>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</si>
  <si>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</si>
  <si>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</si>
  <si>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</si>
  <si>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</si>
  <si>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</si>
  <si>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</si>
  <si>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</si>
  <si>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</si>
  <si>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</si>
  <si>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</si>
  <si>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</si>
  <si>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</si>
  <si>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</si>
  <si>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</si>
  <si>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</si>
  <si>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</si>
  <si>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</si>
  <si>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</si>
  <si>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</si>
  <si>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</si>
  <si>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</si>
  <si>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</si>
  <si>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</si>
  <si>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</si>
  <si>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</si>
  <si>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</si>
  <si>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</si>
  <si>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</si>
  <si>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</si>
  <si>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</si>
  <si>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</si>
  <si>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</si>
  <si>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</si>
  <si>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</si>
  <si>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</si>
  <si>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</si>
  <si>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</si>
  <si>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</si>
  <si>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</si>
  <si>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</si>
  <si>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</si>
  <si>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</si>
  <si>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</si>
  <si>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</si>
  <si>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</si>
  <si>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</si>
  <si>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</si>
  <si>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</si>
  <si>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</si>
  <si>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</si>
  <si>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</si>
  <si>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</si>
  <si>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</si>
  <si>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</si>
  <si>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</si>
  <si>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</si>
  <si>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</si>
  <si>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</si>
  <si>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</si>
  <si>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</si>
  <si>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</si>
  <si>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</si>
  <si>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</si>
  <si>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</si>
  <si>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</si>
  <si>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</si>
  <si>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</si>
  <si>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</si>
  <si>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</si>
  <si>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</si>
  <si>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</si>
  <si>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</si>
  <si>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</si>
  <si>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</si>
  <si>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</si>
  <si>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</si>
  <si>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</si>
  <si>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</si>
  <si>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</si>
  <si>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</si>
  <si>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</si>
  <si>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</si>
  <si>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</si>
  <si>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</si>
  <si>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</si>
  <si>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</si>
  <si>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</si>
  <si>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</si>
  <si>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</si>
  <si>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</si>
  <si>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</si>
  <si>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</si>
  <si>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</si>
  <si>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</si>
  <si>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</si>
  <si>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</si>
  <si>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</si>
  <si>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</si>
  <si>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</si>
  <si>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</si>
  <si>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</si>
  <si>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</si>
  <si>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</si>
  <si>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</si>
  <si>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</si>
  <si>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</si>
  <si>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</si>
  <si>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</si>
  <si>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</si>
  <si>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</si>
  <si>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</si>
  <si>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</si>
  <si>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</si>
  <si>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</si>
  <si>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</si>
  <si>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</si>
  <si>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</si>
  <si>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</si>
  <si>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</si>
  <si>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</si>
  <si>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</si>
  <si>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</si>
  <si>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</si>
  <si>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</si>
  <si>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</si>
  <si>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</si>
  <si>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</si>
  <si>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</si>
  <si>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</si>
  <si>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</si>
  <si>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</si>
  <si>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</si>
  <si>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</si>
  <si>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</si>
  <si>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</si>
  <si>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</si>
  <si>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</si>
  <si>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</si>
  <si>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</si>
  <si>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</si>
  <si>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</si>
  <si>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</si>
  <si>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</si>
  <si>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</si>
  <si>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</si>
  <si>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</si>
  <si>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</si>
  <si>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</si>
  <si>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</si>
  <si>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</si>
  <si>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</si>
  <si>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</si>
  <si>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</si>
  <si>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</si>
  <si>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</si>
  <si>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</si>
  <si>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</si>
  <si>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</si>
  <si>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</si>
  <si>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</si>
  <si>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</si>
  <si>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</si>
  <si>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</si>
  <si>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</si>
  <si>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</si>
  <si>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</si>
  <si>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</si>
  <si>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</si>
  <si>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</si>
  <si>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</si>
  <si>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</si>
  <si>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</si>
  <si>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</si>
  <si>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</si>
  <si>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</si>
  <si>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</si>
  <si>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</si>
  <si>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</si>
  <si>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</si>
  <si>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</si>
  <si>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</si>
  <si>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</si>
  <si>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</si>
  <si>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</si>
  <si>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</si>
  <si>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</si>
  <si>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</si>
  <si>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</si>
  <si>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</si>
  <si>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</si>
  <si>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</si>
  <si>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</si>
  <si>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</si>
  <si>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</si>
  <si>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</si>
  <si>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</si>
  <si>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</si>
  <si>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</si>
  <si>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</si>
  <si>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</si>
  <si>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</si>
  <si>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</si>
  <si>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</si>
  <si>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</si>
  <si>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</si>
  <si>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</si>
  <si>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</si>
  <si>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</si>
  <si>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</si>
  <si>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</si>
  <si>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</si>
  <si>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</si>
  <si>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</si>
  <si>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</si>
  <si>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</si>
  <si>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</si>
  <si>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</si>
  <si>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</si>
  <si>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</si>
  <si>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</si>
  <si>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</si>
  <si>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</si>
  <si>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</si>
  <si>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</si>
  <si>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</si>
  <si>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</si>
  <si>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</si>
  <si>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</si>
  <si>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</si>
  <si>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</si>
  <si>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</si>
  <si>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</si>
  <si>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</si>
  <si>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</si>
  <si>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</si>
  <si>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</si>
  <si>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</si>
  <si>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</si>
  <si>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</si>
  <si>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</si>
  <si>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</si>
  <si>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</si>
  <si>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</si>
  <si>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</si>
  <si>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</si>
  <si>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</si>
  <si>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</si>
  <si>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</si>
  <si>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</si>
  <si>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</si>
  <si>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</si>
  <si>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</si>
  <si>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</si>
  <si>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</si>
  <si>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</si>
  <si>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</si>
  <si>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</si>
  <si>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</si>
  <si>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</si>
  <si>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</si>
  <si>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</si>
  <si>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</si>
  <si>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</si>
  <si>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</si>
  <si>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</si>
  <si>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</si>
  <si>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</si>
  <si>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</si>
  <si>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</si>
  <si>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</si>
  <si>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</si>
  <si>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</si>
  <si>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</si>
  <si>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</si>
  <si>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</si>
  <si>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</si>
  <si>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</si>
  <si>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</si>
  <si>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</si>
  <si>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</si>
  <si>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</si>
  <si>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</si>
  <si>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</si>
  <si>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</si>
  <si>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</si>
  <si>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</si>
  <si>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</si>
  <si>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</si>
  <si>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</si>
  <si>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</si>
  <si>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</si>
  <si>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</si>
  <si>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</si>
  <si>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</si>
  <si>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</si>
  <si>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</si>
  <si>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</si>
  <si>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</si>
  <si>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</si>
  <si>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</si>
  <si>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</si>
  <si>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</si>
  <si>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</si>
  <si>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</si>
  <si>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</si>
  <si>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</si>
  <si>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</si>
  <si>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</si>
  <si>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</si>
  <si>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</si>
  <si>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</si>
  <si>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</si>
  <si>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</si>
  <si>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</si>
  <si>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</si>
  <si>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</si>
  <si>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</si>
  <si>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</si>
  <si>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</si>
  <si>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</si>
  <si>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</si>
  <si>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</si>
  <si>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</si>
  <si>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</si>
  <si>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</si>
  <si>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</si>
  <si>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</si>
  <si>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</si>
  <si>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</si>
  <si>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</si>
  <si>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</si>
  <si>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</si>
  <si>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</si>
  <si>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</si>
  <si>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</si>
  <si>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</si>
  <si>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</si>
  <si>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</si>
  <si>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</si>
  <si>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</si>
  <si>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</si>
  <si>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</si>
  <si>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</si>
  <si>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</si>
  <si>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</si>
  <si>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</si>
  <si>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</si>
  <si>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</si>
  <si>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</si>
  <si>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</si>
  <si>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</si>
  <si>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</si>
  <si>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</si>
  <si>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</si>
  <si>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</si>
  <si>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</si>
  <si>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</si>
  <si>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</si>
  <si>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</si>
  <si>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</si>
  <si>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</si>
  <si>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</si>
  <si>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</si>
  <si>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</si>
  <si>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</si>
  <si>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</si>
  <si>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</si>
  <si>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</si>
  <si>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</si>
  <si>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</si>
  <si>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</si>
  <si>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</si>
  <si>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</si>
  <si>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</si>
  <si>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</si>
  <si>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</si>
  <si>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</si>
  <si>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</si>
  <si>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</si>
  <si>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</si>
  <si>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</si>
  <si>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</si>
  <si>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</si>
  <si>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</si>
  <si>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</si>
  <si>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</si>
  <si>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</si>
  <si>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</si>
  <si>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</si>
  <si>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</si>
  <si>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</si>
  <si>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</si>
  <si>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</si>
  <si>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</si>
  <si>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</si>
  <si>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</si>
  <si>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</si>
  <si>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</si>
  <si>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</si>
  <si>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</si>
  <si>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</si>
  <si>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</si>
  <si>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</si>
  <si>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</si>
  <si>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</si>
  <si>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</si>
  <si>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</si>
  <si>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</si>
  <si>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</si>
  <si>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</si>
  <si>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</si>
  <si>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</si>
  <si>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</si>
  <si>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</si>
  <si>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</si>
  <si>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</si>
  <si>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</si>
  <si>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</si>
  <si>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</si>
  <si>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</si>
  <si>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</si>
  <si>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</si>
  <si>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</si>
  <si>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</si>
  <si>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</si>
  <si>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</si>
  <si>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</si>
  <si>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</si>
  <si>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</si>
  <si>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</si>
  <si>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</si>
  <si>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</si>
  <si>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</si>
  <si>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</si>
  <si>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</si>
  <si>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</si>
  <si>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</si>
  <si>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</si>
  <si>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</si>
  <si>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</si>
  <si>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</si>
  <si>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</si>
  <si>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</si>
  <si>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</si>
  <si>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</si>
  <si>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</si>
  <si>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</si>
  <si>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</si>
  <si>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</si>
  <si>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</si>
  <si>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</si>
  <si>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</si>
  <si>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</si>
  <si>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</si>
  <si>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</si>
  <si>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</si>
  <si>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</si>
  <si>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</si>
  <si>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</si>
  <si>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</si>
  <si>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</si>
  <si>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</si>
  <si>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</si>
  <si>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</si>
  <si>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</si>
  <si>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</si>
  <si>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</si>
  <si>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</si>
  <si>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</si>
  <si>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</si>
  <si>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</si>
  <si>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</si>
  <si>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</si>
  <si>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</si>
  <si>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</si>
  <si>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</si>
  <si>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</si>
  <si>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</si>
  <si>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</si>
  <si>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</si>
  <si>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</si>
  <si>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</si>
  <si>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</si>
  <si>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</si>
  <si>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</si>
  <si>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</si>
  <si>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</si>
  <si>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</si>
  <si>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</si>
  <si>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</si>
  <si>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</si>
  <si>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</si>
  <si>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</si>
  <si>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</si>
  <si>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</si>
  <si>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</si>
  <si>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</si>
  <si>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</si>
  <si>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</si>
  <si>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</si>
  <si>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</si>
  <si>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</si>
  <si>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</si>
  <si>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</si>
  <si>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</si>
  <si>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</si>
  <si>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</si>
  <si>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</si>
  <si>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</si>
  <si>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</si>
  <si>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</si>
  <si>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</si>
  <si>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</si>
  <si>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</si>
  <si>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</si>
  <si>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</si>
  <si>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</si>
  <si>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</si>
  <si>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</si>
  <si>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</si>
  <si>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</si>
  <si>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</si>
  <si>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</si>
  <si>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</si>
  <si>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</si>
  <si>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</si>
  <si>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</si>
  <si>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</si>
  <si>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</si>
  <si>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</si>
  <si>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</si>
  <si>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</si>
  <si>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</si>
  <si>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</si>
  <si>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</si>
  <si>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</si>
  <si>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</si>
  <si>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</si>
  <si>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</si>
  <si>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</si>
  <si>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</si>
  <si>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</si>
  <si>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</si>
  <si>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</si>
  <si>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</si>
  <si>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</si>
  <si>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</si>
  <si>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</si>
  <si>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</si>
  <si>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</si>
  <si>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</si>
  <si>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</si>
  <si>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</si>
  <si>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</si>
  <si>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</si>
  <si>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</si>
  <si>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</si>
  <si>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</si>
  <si>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</si>
  <si>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</si>
  <si>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</si>
  <si>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</si>
  <si>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</si>
  <si>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</si>
  <si>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</si>
  <si>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</si>
  <si>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</si>
  <si>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</si>
  <si>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</si>
  <si>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</si>
  <si>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</si>
  <si>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</si>
  <si>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</si>
  <si>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</si>
  <si>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</si>
  <si>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</si>
  <si>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</si>
  <si>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</si>
  <si>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</si>
  <si>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</si>
  <si>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</si>
  <si>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</si>
  <si>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</si>
  <si>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</si>
  <si>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</si>
  <si>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</si>
  <si>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</si>
  <si>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</si>
  <si>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</si>
  <si>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</si>
  <si>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</si>
  <si>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</si>
  <si>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</si>
  <si>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</si>
  <si>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</si>
  <si>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</si>
  <si>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</si>
  <si>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</si>
  <si>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</si>
  <si>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</si>
  <si>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</si>
  <si>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</si>
  <si>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</si>
  <si>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</si>
  <si>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</si>
  <si>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</si>
  <si>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</si>
  <si>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</si>
  <si>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</si>
  <si>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</si>
  <si>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</si>
  <si>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</si>
  <si>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</si>
  <si>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</si>
  <si>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</si>
  <si>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</si>
  <si>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</si>
  <si>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</si>
  <si>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</si>
  <si>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</si>
  <si>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</si>
  <si>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</si>
  <si>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</si>
  <si>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</si>
  <si>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</si>
  <si>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</si>
  <si>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</si>
  <si>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</si>
  <si>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</si>
  <si>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</si>
  <si>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</si>
  <si>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</si>
  <si>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</si>
  <si>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</si>
  <si>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</si>
  <si>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</si>
  <si>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</si>
  <si>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</si>
  <si>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</si>
  <si>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</si>
  <si>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</si>
  <si>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</si>
  <si>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</si>
  <si>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</si>
  <si>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</si>
  <si>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</si>
  <si>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</si>
  <si>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</si>
  <si>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</si>
  <si>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</si>
  <si>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</si>
  <si>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</si>
  <si>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</si>
  <si>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</si>
  <si>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</si>
  <si>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</si>
  <si>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</si>
  <si>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</si>
  <si>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</si>
  <si>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</si>
  <si>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</si>
  <si>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</si>
  <si>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</si>
  <si>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</si>
  <si>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</si>
  <si>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</si>
  <si>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</si>
  <si>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</si>
  <si>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</si>
  <si>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</si>
  <si>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</si>
  <si>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</si>
  <si>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</si>
  <si>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</si>
  <si>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</si>
  <si>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</si>
  <si>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</si>
  <si>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</si>
  <si>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</si>
  <si>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</si>
  <si>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</si>
  <si>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</si>
  <si>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</si>
  <si>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</si>
  <si>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</si>
  <si>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</si>
  <si>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</si>
  <si>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</si>
  <si>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</si>
  <si>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</si>
  <si>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</si>
  <si>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</si>
  <si>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</si>
  <si>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</si>
  <si>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</si>
  <si>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</si>
  <si>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</si>
  <si>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</si>
  <si>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</si>
  <si>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</si>
  <si>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</si>
  <si>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</si>
  <si>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</si>
  <si>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</si>
  <si>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</si>
  <si>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</si>
  <si>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</si>
  <si>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</si>
  <si>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</si>
  <si>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</si>
  <si>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</si>
  <si>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</si>
  <si>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</si>
  <si>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</si>
  <si>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</si>
  <si>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</si>
  <si>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</si>
  <si>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</si>
  <si>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</si>
  <si>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</si>
  <si>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</si>
  <si>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</si>
  <si>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</si>
  <si>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</si>
  <si>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</si>
  <si>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</si>
  <si>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</si>
  <si>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</si>
  <si>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</si>
  <si>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</si>
  <si>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</si>
  <si>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</si>
  <si>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</si>
  <si>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</si>
  <si>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</si>
  <si>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</si>
  <si>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</si>
  <si>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</si>
  <si>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</si>
  <si>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</si>
  <si>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</si>
  <si>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</si>
  <si>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</si>
  <si>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</si>
  <si>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</si>
  <si>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</si>
  <si>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</si>
  <si>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</si>
  <si>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</si>
  <si>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</si>
  <si>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</si>
  <si>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</si>
  <si>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</si>
  <si>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</si>
  <si>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</si>
  <si>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</si>
  <si>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</si>
  <si>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</si>
  <si>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</si>
  <si>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</si>
  <si>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</si>
  <si>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</si>
  <si>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</si>
  <si>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</si>
  <si>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</si>
  <si>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</si>
  <si>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</si>
  <si>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</si>
  <si>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</si>
  <si>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</si>
  <si>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</si>
  <si>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</si>
  <si>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</si>
  <si>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</si>
  <si>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</si>
  <si>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</si>
  <si>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</si>
  <si>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</si>
  <si>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</si>
  <si>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</si>
  <si>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</si>
  <si>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</si>
  <si>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</si>
  <si>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</si>
  <si>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</si>
  <si>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</si>
  <si>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</si>
  <si>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</si>
  <si>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</si>
  <si>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</si>
  <si>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</si>
  <si>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</si>
  <si>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</si>
  <si>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</si>
  <si>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</si>
  <si>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</si>
  <si>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</si>
  <si>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</si>
  <si>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</si>
  <si>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</si>
  <si>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</si>
  <si>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</si>
  <si>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</si>
  <si>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</si>
  <si>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</si>
  <si>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</si>
  <si>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</si>
  <si>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</si>
  <si>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</si>
  <si>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</si>
  <si>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</si>
  <si>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</si>
  <si>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</si>
  <si>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</si>
  <si>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</si>
  <si>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</si>
  <si>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</si>
  <si>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</si>
  <si>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</si>
  <si>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</si>
  <si>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</si>
  <si>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</si>
  <si>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</si>
  <si>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</si>
  <si>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</si>
  <si>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</si>
  <si>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</si>
  <si>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</si>
  <si>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</si>
  <si>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</si>
  <si>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</si>
  <si>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</si>
  <si>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</si>
  <si>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</si>
  <si>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</si>
  <si>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</si>
  <si>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</si>
  <si>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</si>
  <si>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</si>
  <si>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</si>
  <si>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</si>
  <si>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</si>
  <si>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</si>
  <si>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</si>
  <si>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</si>
  <si>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</si>
  <si>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</si>
  <si>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</si>
  <si>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</si>
  <si>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</si>
  <si>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</si>
  <si>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</si>
  <si>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</si>
  <si>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</si>
  <si>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</si>
  <si>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</si>
  <si>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</si>
  <si>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</si>
  <si>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</si>
  <si>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</si>
  <si>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</si>
  <si>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</si>
  <si>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</si>
  <si>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</si>
  <si>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</si>
  <si>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</si>
  <si>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</si>
  <si>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</si>
  <si>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</si>
  <si>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</si>
  <si>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</si>
  <si>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</si>
  <si>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</si>
  <si>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</si>
  <si>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</si>
  <si>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</si>
  <si>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</si>
  <si>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</si>
  <si>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</si>
  <si>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</si>
  <si>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</si>
  <si>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</si>
  <si>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</si>
  <si>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</si>
  <si>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</si>
  <si>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</si>
  <si>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</si>
  <si>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</si>
  <si>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</si>
  <si>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</si>
  <si>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</si>
  <si>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</si>
  <si>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</si>
  <si>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</si>
  <si>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</si>
  <si>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</si>
  <si>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</si>
  <si>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</si>
  <si>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</si>
  <si>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</si>
  <si>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</si>
  <si>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</si>
  <si>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</si>
  <si>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</si>
  <si>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</si>
  <si>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</si>
  <si>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</si>
  <si>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</si>
  <si>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</si>
  <si>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</si>
  <si>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</si>
  <si>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</si>
  <si>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</si>
  <si>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</si>
  <si>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</si>
  <si>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</si>
  <si>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</si>
  <si>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</si>
  <si>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</si>
  <si>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</si>
  <si>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</si>
  <si>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</si>
  <si>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</si>
  <si>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</si>
  <si>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</si>
  <si>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</si>
  <si>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</si>
  <si>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</si>
  <si>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</si>
  <si>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</si>
  <si>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</si>
  <si>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</si>
  <si>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</si>
  <si>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</si>
  <si>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</si>
  <si>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</si>
  <si>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</si>
  <si>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</si>
  <si>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</si>
  <si>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</si>
  <si>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</si>
  <si>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</si>
  <si>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</si>
  <si>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</si>
  <si>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</si>
  <si>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</si>
  <si>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</si>
  <si>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</si>
  <si>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</si>
  <si>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</si>
  <si>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</si>
  <si>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</si>
  <si>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</si>
  <si>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</si>
  <si>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</si>
  <si>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</si>
  <si>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</si>
  <si>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</si>
  <si>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</si>
  <si>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</si>
  <si>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</si>
  <si>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</si>
  <si>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</si>
  <si>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</si>
  <si>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</si>
  <si>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</si>
  <si>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</si>
  <si>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</si>
  <si>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</si>
  <si>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</si>
  <si>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</si>
  <si>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</si>
  <si>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</si>
  <si>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</si>
  <si>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</si>
  <si>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</si>
  <si>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</si>
  <si>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</si>
  <si>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</si>
  <si>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</si>
  <si>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</si>
  <si>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</si>
  <si>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</si>
  <si>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</si>
  <si>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</si>
  <si>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</si>
  <si>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</si>
  <si>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</si>
  <si>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</si>
  <si>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</si>
  <si>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</si>
  <si>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</si>
  <si>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</si>
  <si>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</si>
  <si>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</si>
  <si>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</si>
  <si>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</si>
  <si>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</si>
  <si>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</si>
  <si>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</si>
  <si>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</si>
  <si>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</si>
  <si>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</si>
  <si>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</si>
  <si>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</si>
  <si>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</si>
  <si>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</si>
  <si>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</si>
  <si>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</si>
  <si>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</si>
  <si>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</si>
  <si>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</si>
  <si>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</si>
  <si>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</si>
  <si>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</si>
  <si>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</si>
  <si>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</si>
  <si>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</si>
  <si>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</si>
  <si>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</si>
  <si>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</si>
  <si>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</si>
  <si>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</si>
  <si>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</si>
  <si>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</si>
  <si>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</si>
  <si>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</si>
  <si>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</si>
  <si>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</si>
  <si>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</si>
  <si>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</si>
  <si>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</si>
  <si>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</si>
  <si>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</si>
  <si>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</si>
  <si>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</si>
  <si>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</si>
  <si>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</si>
  <si>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</si>
  <si>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</si>
  <si>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</si>
  <si>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</si>
  <si>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</si>
  <si>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</si>
  <si>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</si>
  <si>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</si>
  <si>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</si>
  <si>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</si>
  <si>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</si>
  <si>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</si>
  <si>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</si>
  <si>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</si>
  <si>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</si>
  <si>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</si>
  <si>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</si>
  <si>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</si>
  <si>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</si>
  <si>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</si>
  <si>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</si>
  <si>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</si>
  <si>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</si>
  <si>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</si>
  <si>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</si>
  <si>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</si>
  <si>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</si>
  <si>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</si>
  <si>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</si>
  <si>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</si>
  <si>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</si>
  <si>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</si>
  <si>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</si>
  <si>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</si>
  <si>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</si>
  <si>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</si>
  <si>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</si>
  <si>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</si>
  <si>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</si>
  <si>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</si>
  <si>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</si>
  <si>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</si>
  <si>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</si>
  <si>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</si>
  <si>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</si>
  <si>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</si>
  <si>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</si>
  <si>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</si>
  <si>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</si>
  <si>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</si>
  <si>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</si>
  <si>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</si>
  <si>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</si>
  <si>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</si>
  <si>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</si>
  <si>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</si>
  <si>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</si>
  <si>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</si>
  <si>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</si>
  <si>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</si>
  <si>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</si>
  <si>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</si>
  <si>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</si>
  <si>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</si>
  <si>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</si>
  <si>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</si>
  <si>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</si>
  <si>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</si>
  <si>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</si>
  <si>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</si>
  <si>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</si>
  <si>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</si>
  <si>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</si>
  <si>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</si>
  <si>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</si>
  <si>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</si>
  <si>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</si>
  <si>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</si>
  <si>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</si>
  <si>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</si>
  <si>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</si>
  <si>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</si>
  <si>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</si>
  <si>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</si>
  <si>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</si>
  <si>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</si>
  <si>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</si>
  <si>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</si>
  <si>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</si>
  <si>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</si>
  <si>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</si>
  <si>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</si>
  <si>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</si>
  <si>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</si>
  <si>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</si>
  <si>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</si>
  <si>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</si>
  <si>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</si>
  <si>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</si>
  <si>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</si>
  <si>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</si>
  <si>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</si>
  <si>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</si>
  <si>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</si>
  <si>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</si>
  <si>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</si>
  <si>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</si>
  <si>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</si>
  <si>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</si>
  <si>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</si>
  <si>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</si>
  <si>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</si>
  <si>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</si>
  <si>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</si>
  <si>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</si>
  <si>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</si>
  <si>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</si>
  <si>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</si>
  <si>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</si>
  <si>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</si>
  <si>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</si>
  <si>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</si>
  <si>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</si>
  <si>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</si>
  <si>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</si>
  <si>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</si>
  <si>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</si>
  <si>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</si>
  <si>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</si>
  <si>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</si>
  <si>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</si>
  <si>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</si>
  <si>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</si>
  <si>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</si>
  <si>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</si>
  <si>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</si>
  <si>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</si>
  <si>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</si>
  <si>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</si>
  <si>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</si>
  <si>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</si>
  <si>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</si>
  <si>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</si>
  <si>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</si>
  <si>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</si>
  <si>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</si>
  <si>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</si>
  <si>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</si>
  <si>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</si>
  <si>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</si>
  <si>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</si>
  <si>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</si>
  <si>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</si>
  <si>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</si>
  <si>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</si>
  <si>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</si>
  <si>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</si>
  <si>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</si>
  <si>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</si>
  <si>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</si>
  <si>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</si>
  <si>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</si>
  <si>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</si>
  <si>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</si>
  <si>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</si>
  <si>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</si>
  <si>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</si>
  <si>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</si>
  <si>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</si>
  <si>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</si>
  <si>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</si>
  <si>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</si>
  <si>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</si>
  <si>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</si>
  <si>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</si>
  <si>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</si>
  <si>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</si>
  <si>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</si>
  <si>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</si>
  <si>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</si>
  <si>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</si>
  <si>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</si>
  <si>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</si>
  <si>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</si>
  <si>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</si>
  <si>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</si>
  <si>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</si>
  <si>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</si>
  <si>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</si>
  <si>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</si>
  <si>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</si>
  <si>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</si>
  <si>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</si>
  <si>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</si>
  <si>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</si>
  <si>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</si>
  <si>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</si>
  <si>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</si>
  <si>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</si>
  <si>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</si>
  <si>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</si>
  <si>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</si>
  <si>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</si>
  <si>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</si>
  <si>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</si>
  <si>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</si>
  <si>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</si>
  <si>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</si>
  <si>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</si>
  <si>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</si>
  <si>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</si>
  <si>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</si>
  <si>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</si>
  <si>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</si>
  <si>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</si>
  <si>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</si>
  <si>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</si>
  <si>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</si>
  <si>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</si>
  <si>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</si>
  <si>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</si>
  <si>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</si>
  <si>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</si>
  <si>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</si>
  <si>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</si>
  <si>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</si>
  <si>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</si>
  <si>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</si>
  <si>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</si>
  <si>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</si>
  <si>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</si>
  <si>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</si>
  <si>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</si>
  <si>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</si>
  <si>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</si>
  <si>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</si>
  <si>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</si>
  <si>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</si>
  <si>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</si>
  <si>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</si>
  <si>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</si>
  <si>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</si>
  <si>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</si>
  <si>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</si>
  <si>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</si>
  <si>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</si>
  <si>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</si>
  <si>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</si>
  <si>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</si>
  <si>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</si>
  <si>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</si>
  <si>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</si>
  <si>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</si>
  <si>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</si>
  <si>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</si>
  <si>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</si>
  <si>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</si>
  <si>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</si>
  <si>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</si>
  <si>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</si>
  <si>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</si>
  <si>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</si>
  <si>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</si>
  <si>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</si>
  <si>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</si>
  <si>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</si>
  <si>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</si>
  <si>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</si>
  <si>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</si>
  <si>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</si>
  <si>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</si>
  <si>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</si>
  <si>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</si>
  <si>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</si>
  <si>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</si>
  <si>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</si>
  <si>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</si>
  <si>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</si>
  <si>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</si>
  <si>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</si>
  <si>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</si>
  <si>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</si>
  <si>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</si>
  <si>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</si>
  <si>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</si>
  <si>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</si>
  <si>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</si>
  <si>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</si>
  <si>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</si>
  <si>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</si>
  <si>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</si>
  <si>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</si>
  <si>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</si>
  <si>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</si>
  <si>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</si>
  <si>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</si>
  <si>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</si>
  <si>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</si>
  <si>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</si>
  <si>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</si>
  <si>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</si>
  <si>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</si>
  <si>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</si>
  <si>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</si>
  <si>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</si>
  <si>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</si>
  <si>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</si>
  <si>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</si>
  <si>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</si>
  <si>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</si>
  <si>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</si>
  <si>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</si>
  <si>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</si>
  <si>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</si>
  <si>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</si>
  <si>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</si>
  <si>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</si>
  <si>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</si>
  <si>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</si>
  <si>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</si>
  <si>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</si>
  <si>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</si>
  <si>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</si>
  <si>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</si>
  <si>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</si>
  <si>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</si>
  <si>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</si>
  <si>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</si>
  <si>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</si>
  <si>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</si>
  <si>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</si>
  <si>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</si>
  <si>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</si>
  <si>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</si>
  <si>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</si>
  <si>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</si>
  <si>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</si>
  <si>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</si>
  <si>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</si>
  <si>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</si>
  <si>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</si>
  <si>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</si>
  <si>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</si>
  <si>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</si>
  <si>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</si>
  <si>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</si>
  <si>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</si>
  <si>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</si>
  <si>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</si>
  <si>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</si>
  <si>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</si>
  <si>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</si>
  <si>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</si>
  <si>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</si>
  <si>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</si>
  <si>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</si>
  <si>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</si>
  <si>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</si>
  <si>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</si>
  <si>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</si>
  <si>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</si>
  <si>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</si>
  <si>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</si>
  <si>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</si>
  <si>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</si>
  <si>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</si>
  <si>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</si>
  <si>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</si>
  <si>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</si>
  <si>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</si>
  <si>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</si>
  <si>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</si>
  <si>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</si>
  <si>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</si>
  <si>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</si>
  <si>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</si>
  <si>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</si>
  <si>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</si>
  <si>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</si>
  <si>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</si>
  <si>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</si>
  <si>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</si>
  <si>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</si>
  <si>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</si>
  <si>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</si>
  <si>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</si>
  <si>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</si>
  <si>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</si>
  <si>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</si>
  <si>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</si>
  <si>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</si>
  <si>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</si>
  <si>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</si>
  <si>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</si>
  <si>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</si>
  <si>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</si>
  <si>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</si>
  <si>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</si>
  <si>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</si>
  <si>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</si>
  <si>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</si>
  <si>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</si>
  <si>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</si>
  <si>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</si>
  <si>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</si>
  <si>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</si>
  <si>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</si>
  <si>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</si>
  <si>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</si>
  <si>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</si>
  <si>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</si>
  <si>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</si>
  <si>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</si>
  <si>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</si>
  <si>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</si>
  <si>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</si>
  <si>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</si>
  <si>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</si>
  <si>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</si>
  <si>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</si>
  <si>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</si>
  <si>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</si>
  <si>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</si>
  <si>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</si>
  <si>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</si>
  <si>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</si>
  <si>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</si>
  <si>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</si>
  <si>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</si>
  <si>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</si>
  <si>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</si>
  <si>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</si>
  <si>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</si>
  <si>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</si>
  <si>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</si>
  <si>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</si>
  <si>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</si>
  <si>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</si>
  <si>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</si>
  <si>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</si>
  <si>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</si>
  <si>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</si>
  <si>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</si>
  <si>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</si>
  <si>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</si>
  <si>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</si>
  <si>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</si>
  <si>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</si>
  <si>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</si>
  <si>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</si>
  <si>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</si>
  <si>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</si>
  <si>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</si>
  <si>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</si>
  <si>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</si>
  <si>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</si>
  <si>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</si>
  <si>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</si>
  <si>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</si>
  <si>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</si>
  <si>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</si>
  <si>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</si>
  <si>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</si>
  <si>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</si>
  <si>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</si>
  <si>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</si>
  <si>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</si>
  <si>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</si>
  <si>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</si>
  <si>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</si>
  <si>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</si>
  <si>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</si>
  <si>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</si>
  <si>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</si>
  <si>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</si>
  <si>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</si>
  <si>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</si>
  <si>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</si>
  <si>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</si>
  <si>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</si>
  <si>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</si>
  <si>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</si>
  <si>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</si>
  <si>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</si>
  <si>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</si>
  <si>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</si>
  <si>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</si>
  <si>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</si>
  <si>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</si>
  <si>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</si>
  <si>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</si>
  <si>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</si>
  <si>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</si>
  <si>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</si>
  <si>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</si>
  <si>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</si>
  <si>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</si>
  <si>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</si>
  <si>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</si>
  <si>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</si>
  <si>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</si>
  <si>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</si>
  <si>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</si>
  <si>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</si>
  <si>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</si>
  <si>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</si>
  <si>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</si>
  <si>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</si>
  <si>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</si>
  <si>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</si>
  <si>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</si>
  <si>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</si>
  <si>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</si>
  <si>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</si>
  <si>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</si>
  <si>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</si>
  <si>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</si>
  <si>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</si>
  <si>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</si>
  <si>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</si>
  <si>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</si>
  <si>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</si>
  <si>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</si>
  <si>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</si>
  <si>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</si>
  <si>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</si>
  <si>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</si>
  <si>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</si>
  <si>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</si>
  <si>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</si>
  <si>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</si>
  <si>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</si>
  <si>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</si>
  <si>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</si>
  <si>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</si>
  <si>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</si>
  <si>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</si>
  <si>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</si>
  <si>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</si>
  <si>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</si>
  <si>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</si>
  <si>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</si>
  <si>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</si>
  <si>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</si>
  <si>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</si>
  <si>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</si>
  <si>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</si>
  <si>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</si>
  <si>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</si>
  <si>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</si>
  <si>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</si>
  <si>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</si>
  <si>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</si>
  <si>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</si>
  <si>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</si>
  <si>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</si>
  <si>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</si>
  <si>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</si>
  <si>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</si>
  <si>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</si>
  <si>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</si>
  <si>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</si>
  <si>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</si>
  <si>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</si>
  <si>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</si>
  <si>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</si>
  <si>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</si>
  <si>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</si>
  <si>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</si>
  <si>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</si>
  <si>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</si>
  <si>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</si>
  <si>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</si>
  <si>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</si>
  <si>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</si>
  <si>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</si>
  <si>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</si>
  <si>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</si>
  <si>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</si>
  <si>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</si>
  <si>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</si>
  <si>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</si>
  <si>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</si>
  <si>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</si>
  <si>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</si>
  <si>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</si>
  <si>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</si>
  <si>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</si>
  <si>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</si>
  <si>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</si>
  <si>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</si>
  <si>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</si>
  <si>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</si>
  <si>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</si>
  <si>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</si>
  <si>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</si>
  <si>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</si>
  <si>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</si>
  <si>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</si>
  <si>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</si>
  <si>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</si>
  <si>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</si>
  <si>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</si>
  <si>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</si>
  <si>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</si>
  <si>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</si>
  <si>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</si>
  <si>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</si>
  <si>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</si>
  <si>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</si>
  <si>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</si>
  <si>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</si>
  <si>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</si>
  <si>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</si>
  <si>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</si>
  <si>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</si>
  <si>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</si>
  <si>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</si>
  <si>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</si>
  <si>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</si>
  <si>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</si>
  <si>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</si>
  <si>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</si>
  <si>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</si>
  <si>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</si>
  <si>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</si>
  <si>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</si>
  <si>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</si>
  <si>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</si>
  <si>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</si>
  <si>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</si>
  <si>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</si>
  <si>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</si>
  <si>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</si>
  <si>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</si>
  <si>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</si>
  <si>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</si>
  <si>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</si>
  <si>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</si>
  <si>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</si>
  <si>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</si>
  <si>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</si>
  <si>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</si>
  <si>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</si>
  <si>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</si>
  <si>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</si>
  <si>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</si>
  <si>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</si>
  <si>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</si>
  <si>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</si>
  <si>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</si>
  <si>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</si>
  <si>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</si>
  <si>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</si>
  <si>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</si>
  <si>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</si>
  <si>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</si>
  <si>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</si>
  <si>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</si>
  <si>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</si>
  <si>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</si>
  <si>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</si>
  <si>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</si>
  <si>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</si>
  <si>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</si>
  <si>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</si>
  <si>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</si>
  <si>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</si>
  <si>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</si>
  <si>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</si>
  <si>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</si>
  <si>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</si>
  <si>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</si>
  <si>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</si>
  <si>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</si>
  <si>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</si>
  <si>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</si>
  <si>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</si>
  <si>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</si>
  <si>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</si>
  <si>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</si>
  <si>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</si>
  <si>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</si>
  <si>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</si>
  <si>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</si>
  <si>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</si>
  <si>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</si>
  <si>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</si>
  <si>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</si>
  <si>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</si>
  <si>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</si>
  <si>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</si>
  <si>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</si>
  <si>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</si>
  <si>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</si>
  <si>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</si>
  <si>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</si>
  <si>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</si>
  <si>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</si>
  <si>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</si>
  <si>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</si>
  <si>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</si>
  <si>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</si>
  <si>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</si>
  <si>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</si>
  <si>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</si>
  <si>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</si>
  <si>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</si>
  <si>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</si>
  <si>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</si>
  <si>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</si>
  <si>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</si>
  <si>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</si>
  <si>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</si>
  <si>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</si>
  <si>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</si>
  <si>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</si>
  <si>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</si>
  <si>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</si>
  <si>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</si>
  <si>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</si>
  <si>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</si>
  <si>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</si>
  <si>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</si>
  <si>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</si>
  <si>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</si>
  <si>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</si>
  <si>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</si>
  <si>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</si>
  <si>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</si>
  <si>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</si>
  <si>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</si>
  <si>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</si>
  <si>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</si>
  <si>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</si>
  <si>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</si>
  <si>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</si>
  <si>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</si>
  <si>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</si>
  <si>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</si>
  <si>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</si>
  <si>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</si>
  <si>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</si>
  <si>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</si>
  <si>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</si>
  <si>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</si>
  <si>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</si>
  <si>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</si>
  <si>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</si>
  <si>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</si>
  <si>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</si>
  <si>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</si>
  <si>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</si>
  <si>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</si>
  <si>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</si>
  <si>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</si>
  <si>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</si>
  <si>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</si>
  <si>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</si>
  <si>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</si>
  <si>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</si>
  <si>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</si>
  <si>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</si>
  <si>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</si>
  <si>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</si>
  <si>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</si>
  <si>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</si>
  <si>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</si>
  <si>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</si>
  <si>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</si>
  <si>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</si>
  <si>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</si>
  <si>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</si>
  <si>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</si>
  <si>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</si>
  <si>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</si>
  <si>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</si>
  <si>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</si>
  <si>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</si>
  <si>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</si>
  <si>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</si>
  <si>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</si>
  <si>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</si>
  <si>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</si>
  <si>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</si>
  <si>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</si>
  <si>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</si>
  <si>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</si>
  <si>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</si>
  <si>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</si>
  <si>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</si>
  <si>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</si>
  <si>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</si>
  <si>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</si>
  <si>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</si>
  <si>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</si>
  <si>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</si>
  <si>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</si>
  <si>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</si>
  <si>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</si>
  <si>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</si>
  <si>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</si>
  <si>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</si>
  <si>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</si>
  <si>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</si>
  <si>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</si>
  <si>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</si>
  <si>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</si>
  <si>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</si>
  <si>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</si>
  <si>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</si>
  <si>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</si>
  <si>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</si>
  <si>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</si>
  <si>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</si>
  <si>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</si>
  <si>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</si>
  <si>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</si>
  <si>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</si>
  <si>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</si>
  <si>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</si>
  <si>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</si>
  <si>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</si>
  <si>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</si>
  <si>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</si>
  <si>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</si>
  <si>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</si>
  <si>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</si>
  <si>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</si>
  <si>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</si>
  <si>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</si>
  <si>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</si>
  <si>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</si>
  <si>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</si>
  <si>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</si>
  <si>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</si>
  <si>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</si>
  <si>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</si>
  <si>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</si>
  <si>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</si>
  <si>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</si>
  <si>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</si>
  <si>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</si>
  <si>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</si>
  <si>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</si>
  <si>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</si>
  <si>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</si>
  <si>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</si>
  <si>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</si>
  <si>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</si>
  <si>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</si>
  <si>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</si>
  <si>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</si>
  <si>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</si>
  <si>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</si>
  <si>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</si>
  <si>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</si>
  <si>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</si>
  <si>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</si>
  <si>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</si>
  <si>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</si>
  <si>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</si>
  <si>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</si>
  <si>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</si>
  <si>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</si>
  <si>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</si>
  <si>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</si>
  <si>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</si>
  <si>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</si>
  <si>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</si>
  <si>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</si>
  <si>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</si>
  <si>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</si>
  <si>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</si>
  <si>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</si>
  <si>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</si>
  <si>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</si>
  <si>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</si>
  <si>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</si>
  <si>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</si>
  <si>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</si>
  <si>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</si>
  <si>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</si>
  <si>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</si>
  <si>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</si>
  <si>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</si>
  <si>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</si>
  <si>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</si>
  <si>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</si>
  <si>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</si>
  <si>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</si>
  <si>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</si>
  <si>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</si>
  <si>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</si>
  <si>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</si>
  <si>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</si>
  <si>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</si>
  <si>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</si>
  <si>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</si>
  <si>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</si>
  <si>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</si>
  <si>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</si>
  <si>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</si>
  <si>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</si>
  <si>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</si>
  <si>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</si>
  <si>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</si>
  <si>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</si>
  <si>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</si>
  <si>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</si>
  <si>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</si>
  <si>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</si>
  <si>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</si>
  <si>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</si>
  <si>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</si>
  <si>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</si>
  <si>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</si>
  <si>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</si>
  <si>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</si>
  <si>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</si>
  <si>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</si>
  <si>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</si>
  <si>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</si>
  <si>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</si>
  <si>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</si>
  <si>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</si>
  <si>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</si>
  <si>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</si>
  <si>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</si>
  <si>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</si>
  <si>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</si>
  <si>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</si>
  <si>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</si>
  <si>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</si>
  <si>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</si>
  <si>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</si>
  <si>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</si>
  <si>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</si>
  <si>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</si>
  <si>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</si>
  <si>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</si>
  <si>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</si>
  <si>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</si>
  <si>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</si>
  <si>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</si>
  <si>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</si>
  <si>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</si>
  <si>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</si>
  <si>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</si>
  <si>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</si>
  <si>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</si>
  <si>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</si>
  <si>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</si>
  <si>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</si>
  <si>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</si>
  <si>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</si>
  <si>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</si>
  <si>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</si>
  <si>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</si>
  <si>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</si>
  <si>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</si>
  <si>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</si>
  <si>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</si>
  <si>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</si>
  <si>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</si>
  <si>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</si>
  <si>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</si>
  <si>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</si>
  <si>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</si>
  <si>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</si>
  <si>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</si>
  <si>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</si>
  <si>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</si>
  <si>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</si>
  <si>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</si>
  <si>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</si>
  <si>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</si>
  <si>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</si>
  <si>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</si>
  <si>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</si>
  <si>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</si>
  <si>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</si>
  <si>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</si>
  <si>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</si>
  <si>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</si>
  <si>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</si>
  <si>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</si>
  <si>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</si>
  <si>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</si>
  <si>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</si>
  <si>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</si>
  <si>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</si>
  <si>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</si>
  <si>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</si>
  <si>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</si>
  <si>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</si>
  <si>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</si>
  <si>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</si>
  <si>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</si>
  <si>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</si>
  <si>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</si>
  <si>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</si>
  <si>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</si>
  <si>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</si>
  <si>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</si>
  <si>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</si>
  <si>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</si>
  <si>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</si>
  <si>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</si>
  <si>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</si>
  <si>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</si>
  <si>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</si>
  <si>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</si>
  <si>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</si>
  <si>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</si>
  <si>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</si>
  <si>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</si>
  <si>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</si>
  <si>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</si>
  <si>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</si>
  <si>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</si>
  <si>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</si>
  <si>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</si>
  <si>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</si>
  <si>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</si>
  <si>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</si>
  <si>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</si>
  <si>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</si>
  <si>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</si>
  <si>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</si>
  <si>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</si>
  <si>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</si>
  <si>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</si>
  <si>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</si>
  <si>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</si>
  <si>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</si>
  <si>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</si>
  <si>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</si>
  <si>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</si>
  <si>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</si>
  <si>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</si>
  <si>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</si>
  <si>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</si>
  <si>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</si>
  <si>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</si>
  <si>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</si>
  <si>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</si>
  <si>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</si>
  <si>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</si>
  <si>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</si>
  <si>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</si>
  <si>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</si>
  <si>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</si>
  <si>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</si>
  <si>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</si>
  <si>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</si>
  <si>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</si>
  <si>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</si>
  <si>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</si>
  <si>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</si>
  <si>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</si>
  <si>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</si>
  <si>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</si>
  <si>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</si>
  <si>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</si>
  <si>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</si>
  <si>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</si>
  <si>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</si>
  <si>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</si>
  <si>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</si>
  <si>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</si>
  <si>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</si>
  <si>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</si>
  <si>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</si>
  <si>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</si>
  <si>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</si>
  <si>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</si>
  <si>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</si>
  <si>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</si>
  <si>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</si>
  <si>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</si>
  <si>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</si>
  <si>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</si>
  <si>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</si>
  <si>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</si>
  <si>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</si>
  <si>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</si>
  <si>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</si>
  <si>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</si>
  <si>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</si>
  <si>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</si>
  <si>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</si>
  <si>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</si>
  <si>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</si>
  <si>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</si>
  <si>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</si>
  <si>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</si>
  <si>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</si>
  <si>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</si>
  <si>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</si>
  <si>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</si>
  <si>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</si>
  <si>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</si>
  <si>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</si>
  <si>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</si>
  <si>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</si>
  <si>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</si>
  <si>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</si>
  <si>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</si>
  <si>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</si>
  <si>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</si>
  <si>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</si>
  <si>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</si>
  <si>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</si>
  <si>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</si>
  <si>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</si>
  <si>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</si>
  <si>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</si>
  <si>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</si>
  <si>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</si>
  <si>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</si>
  <si>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</si>
  <si>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</si>
  <si>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</si>
  <si>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</si>
  <si>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</si>
  <si>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</si>
  <si>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</si>
  <si>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</si>
  <si>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</si>
  <si>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</si>
  <si>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</si>
  <si>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</si>
  <si>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</si>
  <si>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</si>
  <si>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</si>
  <si>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</si>
  <si>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</si>
  <si>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</si>
  <si>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</si>
  <si>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</si>
  <si>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</si>
  <si>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</si>
  <si>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</si>
  <si>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</si>
  <si>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</si>
  <si>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</si>
  <si>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</si>
  <si>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</si>
  <si>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</si>
  <si>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</si>
  <si>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</si>
  <si>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</si>
  <si>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</si>
  <si>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</si>
  <si>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</si>
  <si>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</si>
  <si>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</si>
  <si>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</si>
  <si>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</si>
  <si>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</si>
  <si>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</si>
  <si>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</si>
  <si>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</si>
  <si>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</si>
  <si>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</si>
  <si>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</si>
  <si>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</si>
  <si>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</si>
  <si>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</si>
  <si>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</si>
  <si>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</si>
  <si>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</si>
  <si>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</si>
  <si>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</si>
  <si>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</si>
  <si>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</si>
  <si>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</si>
  <si>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</si>
  <si>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</si>
  <si>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</si>
  <si>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</si>
  <si>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</si>
  <si>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</si>
  <si>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</si>
  <si>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</si>
  <si>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</si>
  <si>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</si>
  <si>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</si>
  <si>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</si>
  <si>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</si>
  <si>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</si>
  <si>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</si>
  <si>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</si>
  <si>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</si>
  <si>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</si>
  <si>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</si>
  <si>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</si>
  <si>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</si>
  <si>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</si>
  <si>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</si>
  <si>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</si>
  <si>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</si>
  <si>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</si>
  <si>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</si>
  <si>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</si>
  <si>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</si>
  <si>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</si>
  <si>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</si>
  <si>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</si>
  <si>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</si>
  <si>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</si>
  <si>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</si>
  <si>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</si>
  <si>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</si>
  <si>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</si>
  <si>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</si>
  <si>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</si>
  <si>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</si>
  <si>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</si>
  <si>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</si>
  <si>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</si>
  <si>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</si>
  <si>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</si>
  <si>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</si>
  <si>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</si>
  <si>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</si>
  <si>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</si>
  <si>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</si>
  <si>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</si>
  <si>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</si>
  <si>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</si>
  <si>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</si>
  <si>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</si>
  <si>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</si>
  <si>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</si>
  <si>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</si>
  <si>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</si>
  <si>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</si>
  <si>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</si>
  <si>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</si>
  <si>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</si>
  <si>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</si>
  <si>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</si>
  <si>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</si>
  <si>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</si>
  <si>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</si>
  <si>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</si>
  <si>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</si>
  <si>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</si>
  <si>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</si>
  <si>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</si>
  <si>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</si>
  <si>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</si>
  <si>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</si>
  <si>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</si>
  <si>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</si>
  <si>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</si>
  <si>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</si>
  <si>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</si>
  <si>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</si>
  <si>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</si>
  <si>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</si>
  <si>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</si>
  <si>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</si>
  <si>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</si>
  <si>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</si>
  <si>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</si>
  <si>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</si>
  <si>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</si>
  <si>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</si>
  <si>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</si>
  <si>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</si>
  <si>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</si>
  <si>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</si>
  <si>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</si>
  <si>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</si>
  <si>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</si>
  <si>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</si>
  <si>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</si>
  <si>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</si>
  <si>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</si>
  <si>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</si>
  <si>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</si>
  <si>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</si>
  <si>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</si>
  <si>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</si>
  <si>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</si>
  <si>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</si>
  <si>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</si>
  <si>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</si>
  <si>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</si>
  <si>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</si>
  <si>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</si>
  <si>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</si>
  <si>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</si>
  <si>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</si>
  <si>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</si>
  <si>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</si>
  <si>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</si>
  <si>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</si>
  <si>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</si>
  <si>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</si>
  <si>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</si>
  <si>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</si>
  <si>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</si>
  <si>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</si>
  <si>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</si>
  <si>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</si>
  <si>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</si>
  <si>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</si>
  <si>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</si>
  <si>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</si>
  <si>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</si>
  <si>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</si>
  <si>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</si>
  <si>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</si>
  <si>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</si>
  <si>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</si>
  <si>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</si>
  <si>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</si>
  <si>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</si>
  <si>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</si>
  <si>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</si>
  <si>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</si>
  <si>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</si>
  <si>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</si>
  <si>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</si>
  <si>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</si>
  <si>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</si>
  <si>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</si>
  <si>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</si>
  <si>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</si>
  <si>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</si>
  <si>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</si>
  <si>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</si>
  <si>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</si>
  <si>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</si>
  <si>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</si>
  <si>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</si>
  <si>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</si>
  <si>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</si>
  <si>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</si>
  <si>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</si>
  <si>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</si>
  <si>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</si>
  <si>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</si>
  <si>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</si>
  <si>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</si>
  <si>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</si>
  <si>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</si>
  <si>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</si>
  <si>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</si>
  <si>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</si>
  <si>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</si>
  <si>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</si>
  <si>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</si>
  <si>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</si>
  <si>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</si>
  <si>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</si>
  <si>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</si>
  <si>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</si>
  <si>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</si>
  <si>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</si>
  <si>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</si>
  <si>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</si>
  <si>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</si>
  <si>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</si>
  <si>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</si>
  <si>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</si>
  <si>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</si>
  <si>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</si>
  <si>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</si>
  <si>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</si>
  <si>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</si>
  <si>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</si>
  <si>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</si>
  <si>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</si>
  <si>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</si>
  <si>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</si>
  <si>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</si>
  <si>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</si>
  <si>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</si>
  <si>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</si>
  <si>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</si>
  <si>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</si>
  <si>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</si>
  <si>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</si>
  <si>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</si>
  <si>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</si>
  <si>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</si>
  <si>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</si>
  <si>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</si>
  <si>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</si>
  <si>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</si>
  <si>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</si>
  <si>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</si>
  <si>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</si>
  <si>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</si>
  <si>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</si>
  <si>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</si>
  <si>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</si>
  <si>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</si>
  <si>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</si>
  <si>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</si>
  <si>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</si>
  <si>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</si>
  <si>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</si>
  <si>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</si>
  <si>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</si>
  <si>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</si>
  <si>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</si>
  <si>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</si>
  <si>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</si>
  <si>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</si>
  <si>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</si>
  <si>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</si>
  <si>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</si>
  <si>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</si>
  <si>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</si>
  <si>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</si>
  <si>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</si>
  <si>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</si>
  <si>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</si>
  <si>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</si>
  <si>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</si>
  <si>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</si>
  <si>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</si>
  <si>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</si>
  <si>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</si>
  <si>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</si>
  <si>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</si>
  <si>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</si>
  <si>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</si>
  <si>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</si>
  <si>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</si>
  <si>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</si>
  <si>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</si>
  <si>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</si>
  <si>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</si>
  <si>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</si>
  <si>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</si>
  <si>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</si>
  <si>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</si>
  <si>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</si>
  <si>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</si>
  <si>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</si>
  <si>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</si>
  <si>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</si>
  <si>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</si>
  <si>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</si>
  <si>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</si>
  <si>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</si>
  <si>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</si>
  <si>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</si>
  <si>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</si>
  <si>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</si>
  <si>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</si>
  <si>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</si>
  <si>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</si>
  <si>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</si>
  <si>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</si>
  <si>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</si>
  <si>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</si>
  <si>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</si>
  <si>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</si>
  <si>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</si>
  <si>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</si>
  <si>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</si>
  <si>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</si>
  <si>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</si>
  <si>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</si>
  <si>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</si>
  <si>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</si>
  <si>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</si>
  <si>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</si>
  <si>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</si>
  <si>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</si>
  <si>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</si>
  <si>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</si>
  <si>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</si>
  <si>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</si>
  <si>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</si>
  <si>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</si>
  <si>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</si>
  <si>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</si>
  <si>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</si>
  <si>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</si>
  <si>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</si>
  <si>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</si>
  <si>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</si>
  <si>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</si>
  <si>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</si>
  <si>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</si>
  <si>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</si>
  <si>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</si>
  <si>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</si>
  <si>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</si>
  <si>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</si>
  <si>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</si>
  <si>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</si>
  <si>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</si>
  <si>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</si>
  <si>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</si>
  <si>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</si>
  <si>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</si>
  <si>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</si>
  <si>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</si>
  <si>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</si>
  <si>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</si>
  <si>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</si>
  <si>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</si>
  <si>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</si>
  <si>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</si>
  <si>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</si>
  <si>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</si>
  <si>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</si>
  <si>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</si>
  <si>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</si>
  <si>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</si>
  <si>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</si>
  <si>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</si>
  <si>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</si>
  <si>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</si>
  <si>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</si>
  <si>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</si>
  <si>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</si>
  <si>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</si>
  <si>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</si>
  <si>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</si>
  <si>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</si>
  <si>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</si>
  <si>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</si>
  <si>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</si>
  <si>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</si>
  <si>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</si>
  <si>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</si>
  <si>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</si>
  <si>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</si>
  <si>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</si>
  <si>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</si>
  <si>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</si>
  <si>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</si>
  <si>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</si>
  <si>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</si>
  <si>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</si>
  <si>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</si>
  <si>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</si>
  <si>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</si>
  <si>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</si>
  <si>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</si>
  <si>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</si>
  <si>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</si>
  <si>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</si>
  <si>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</si>
  <si>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</si>
  <si>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</si>
  <si>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</si>
  <si>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</si>
  <si>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</si>
  <si>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</si>
  <si>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</si>
  <si>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</si>
  <si>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</si>
  <si>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</si>
  <si>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</si>
  <si>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</si>
  <si>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</si>
  <si>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</si>
  <si>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</si>
  <si>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</si>
  <si>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</si>
  <si>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</si>
  <si>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</si>
  <si>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</si>
  <si>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</si>
  <si>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</si>
  <si>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</si>
  <si>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</si>
  <si>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</si>
  <si>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</si>
  <si>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</si>
  <si>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</si>
  <si>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</si>
  <si>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</si>
  <si>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</si>
  <si>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</si>
  <si>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</si>
  <si>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</si>
  <si>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</si>
  <si>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</si>
  <si>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</si>
  <si>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</si>
  <si>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</si>
  <si>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</si>
  <si>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</si>
  <si>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</si>
  <si>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</si>
  <si>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</si>
  <si>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</si>
  <si>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</si>
  <si>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</si>
  <si>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</si>
  <si>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</si>
  <si>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</si>
  <si>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</si>
  <si>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</si>
  <si>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</si>
  <si>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</si>
  <si>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</si>
  <si>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</si>
  <si>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</si>
  <si>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</si>
  <si>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</si>
  <si>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</si>
  <si>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</si>
  <si>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</si>
  <si>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</si>
  <si>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</si>
  <si>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</si>
  <si>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</si>
  <si>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</si>
  <si>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</si>
  <si>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</si>
  <si>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</si>
  <si>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</si>
  <si>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</si>
  <si>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</si>
  <si>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</si>
  <si>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</si>
  <si>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</si>
  <si>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</si>
  <si>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</si>
  <si>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</si>
  <si>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</si>
  <si>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</si>
  <si>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</si>
  <si>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</si>
  <si>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</si>
  <si>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</si>
  <si>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</si>
  <si>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</si>
  <si>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</si>
  <si>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</si>
  <si>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</si>
  <si>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</si>
  <si>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</si>
  <si>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</si>
  <si>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</si>
  <si>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</si>
  <si>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</si>
  <si>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</si>
  <si>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</si>
  <si>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</si>
  <si>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</si>
  <si>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</si>
  <si>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</si>
  <si>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</si>
  <si>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</si>
  <si>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</si>
  <si>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</si>
  <si>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</si>
  <si>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</si>
  <si>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</si>
  <si>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</si>
  <si>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</si>
  <si>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</si>
  <si>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</si>
  <si>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</si>
  <si>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</si>
  <si>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</si>
  <si>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</si>
  <si>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</si>
  <si>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</si>
  <si>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</si>
  <si>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</si>
  <si>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</si>
  <si>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</si>
  <si>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</si>
  <si>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</si>
  <si>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</si>
  <si>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</si>
  <si>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</si>
  <si>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</si>
  <si>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</si>
  <si>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</si>
  <si>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</si>
  <si>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</si>
  <si>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</si>
  <si>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</si>
  <si>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</si>
  <si>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</si>
  <si>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</si>
  <si>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</si>
  <si>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</si>
  <si>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</si>
  <si>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</si>
  <si>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</si>
  <si>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</si>
  <si>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</si>
  <si>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</si>
  <si>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</si>
  <si>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</si>
  <si>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</si>
  <si>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</si>
  <si>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</si>
  <si>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</si>
  <si>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</si>
  <si>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</si>
  <si>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</si>
  <si>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</si>
  <si>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</si>
  <si>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</si>
  <si>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</si>
  <si>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</si>
  <si>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</si>
  <si>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</si>
  <si>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</si>
  <si>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</si>
  <si>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</si>
  <si>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</si>
  <si>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</si>
  <si>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</si>
  <si>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</si>
  <si>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</si>
  <si>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</si>
  <si>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</si>
  <si>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</si>
  <si>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</si>
  <si>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</si>
  <si>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</si>
  <si>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</si>
  <si>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</si>
  <si>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</si>
  <si>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</si>
  <si>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</si>
  <si>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</si>
  <si>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</si>
  <si>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</si>
  <si>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</si>
  <si>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</si>
  <si>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</si>
  <si>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</si>
  <si>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</si>
  <si>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</si>
  <si>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</si>
  <si>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</si>
  <si>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</si>
  <si>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</si>
  <si>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</si>
  <si>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</si>
  <si>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</si>
  <si>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</si>
  <si>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</si>
  <si>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</si>
  <si>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</si>
  <si>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</si>
  <si>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</si>
  <si>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</si>
  <si>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</si>
  <si>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</si>
  <si>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</si>
  <si>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</si>
  <si>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</si>
  <si>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</si>
  <si>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</si>
  <si>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</si>
  <si>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</si>
  <si>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</si>
  <si>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</si>
  <si>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</si>
  <si>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</si>
  <si>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</si>
  <si>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</si>
  <si>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</si>
  <si>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</si>
  <si>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</si>
  <si>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</si>
  <si>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</si>
  <si>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</si>
  <si>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</si>
  <si>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</si>
  <si>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</si>
  <si>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</si>
  <si>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</si>
  <si>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</si>
  <si>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</si>
  <si>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</si>
  <si>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</si>
  <si>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</si>
  <si>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</si>
  <si>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</si>
  <si>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</si>
  <si>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</si>
  <si>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</si>
  <si>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</si>
  <si>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</si>
  <si>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</si>
  <si>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</si>
  <si>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</si>
  <si>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</si>
  <si>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</si>
  <si>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</si>
  <si>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</si>
  <si>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</si>
  <si>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</si>
  <si>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</si>
  <si>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</si>
  <si>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</si>
  <si>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</si>
  <si>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</si>
  <si>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</si>
  <si>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</si>
  <si>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</si>
  <si>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</si>
  <si>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</si>
  <si>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</si>
  <si>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</si>
  <si>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</si>
  <si>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</si>
  <si>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</si>
  <si>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</si>
  <si>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</si>
  <si>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</si>
  <si>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</si>
  <si>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</si>
  <si>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</si>
  <si>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</si>
  <si>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</si>
  <si>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</si>
  <si>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</si>
  <si>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</si>
  <si>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</si>
  <si>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</si>
  <si>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</si>
  <si>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</si>
  <si>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</si>
  <si>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</si>
  <si>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</si>
  <si>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</si>
  <si>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</si>
  <si>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</si>
  <si>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</si>
  <si>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</si>
  <si>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</si>
  <si>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</si>
  <si>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</si>
  <si>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</si>
  <si>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</si>
  <si>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</si>
  <si>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</si>
  <si>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</si>
  <si>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</si>
  <si>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</si>
  <si>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</si>
  <si>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</si>
  <si>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</si>
  <si>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</si>
  <si>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</si>
  <si>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</si>
  <si>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</si>
  <si>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</si>
  <si>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</si>
  <si>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</si>
  <si>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</si>
  <si>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</si>
  <si>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</si>
  <si>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</si>
  <si>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</si>
  <si>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</si>
  <si>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</si>
  <si>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</si>
  <si>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</si>
  <si>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</si>
  <si>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</si>
  <si>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</si>
  <si>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</si>
  <si>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</si>
  <si>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</si>
  <si>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</si>
  <si>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</si>
  <si>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</si>
  <si>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</si>
  <si>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</si>
  <si>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</si>
  <si>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</si>
  <si>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</si>
  <si>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</si>
  <si>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</si>
  <si>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</si>
  <si>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</si>
  <si>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</si>
  <si>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</si>
  <si>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</si>
  <si>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</si>
  <si>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</si>
  <si>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</si>
  <si>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</si>
  <si>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</si>
  <si>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</si>
  <si>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</si>
  <si>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</si>
  <si>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</si>
  <si>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</si>
  <si>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</si>
  <si>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</si>
  <si>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</si>
  <si>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</si>
  <si>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</si>
  <si>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</si>
  <si>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</si>
  <si>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</si>
  <si>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</si>
  <si>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</si>
  <si>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</si>
  <si>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</si>
  <si>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</si>
  <si>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</si>
  <si>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</si>
  <si>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</si>
  <si>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</si>
  <si>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</si>
  <si>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</si>
  <si>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</si>
  <si>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</si>
  <si>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</si>
  <si>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</si>
  <si>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</si>
  <si>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</si>
  <si>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</si>
  <si>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</si>
  <si>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</si>
  <si>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</si>
  <si>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</si>
  <si>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</si>
  <si>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</si>
  <si>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</si>
  <si>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</si>
  <si>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</si>
  <si>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</si>
  <si>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</si>
  <si>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</si>
  <si>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</si>
  <si>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</si>
  <si>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</si>
  <si>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</si>
  <si>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</si>
  <si>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</si>
  <si>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</si>
  <si>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</si>
  <si>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</si>
  <si>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</si>
  <si>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</si>
  <si>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</si>
  <si>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</si>
  <si>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</si>
  <si>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</si>
  <si>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</si>
  <si>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</si>
  <si>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</si>
  <si>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</si>
  <si>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</si>
  <si>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</si>
  <si>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</si>
  <si>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</si>
  <si>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</si>
  <si>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</si>
  <si>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</si>
  <si>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</si>
  <si>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</si>
  <si>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</si>
  <si>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</si>
  <si>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</si>
  <si>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</si>
  <si>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</si>
  <si>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</si>
  <si>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</si>
  <si>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</si>
  <si>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</si>
  <si>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</si>
  <si>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</si>
  <si>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</si>
  <si>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</si>
  <si>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</si>
  <si>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</si>
  <si>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</si>
  <si>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</si>
  <si>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</si>
  <si>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</si>
  <si>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</si>
  <si>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</si>
  <si>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</si>
  <si>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</si>
  <si>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</si>
  <si>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</si>
  <si>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</si>
  <si>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</si>
  <si>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</si>
  <si>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</si>
  <si>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</si>
  <si>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</si>
  <si>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</si>
  <si>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</si>
  <si>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</si>
  <si>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</si>
  <si>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</si>
  <si>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</si>
  <si>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</si>
  <si>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</si>
  <si>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</si>
  <si>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</si>
  <si>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</si>
  <si>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</si>
  <si>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</si>
  <si>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</si>
  <si>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</si>
  <si>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</si>
  <si>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</si>
  <si>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</si>
  <si>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</si>
  <si>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</si>
  <si>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</si>
  <si>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</si>
  <si>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</si>
  <si>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</si>
  <si>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</si>
  <si>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</si>
  <si>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</si>
  <si>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</si>
  <si>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</si>
  <si>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</si>
  <si>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</si>
  <si>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</si>
  <si>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</si>
  <si>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</si>
  <si>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</si>
  <si>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</si>
  <si>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</si>
  <si>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</si>
  <si>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</si>
  <si>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</si>
  <si>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</si>
  <si>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</si>
  <si>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</si>
  <si>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</si>
  <si>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</si>
  <si>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</si>
  <si>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</si>
  <si>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</si>
  <si>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</si>
  <si>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</si>
  <si>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</si>
  <si>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</si>
  <si>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</si>
  <si>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</si>
  <si>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</si>
  <si>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</si>
  <si>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</si>
  <si>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</si>
  <si>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</si>
  <si>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</si>
  <si>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</si>
  <si>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</si>
  <si>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</si>
  <si>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</si>
  <si>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</si>
  <si>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</si>
  <si>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</si>
  <si>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</si>
  <si>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</si>
  <si>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</si>
  <si>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</si>
  <si>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</si>
  <si>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</si>
  <si>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</si>
  <si>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</si>
  <si>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</si>
  <si>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</si>
  <si>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</si>
  <si>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</si>
  <si>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</si>
  <si>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</si>
  <si>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</si>
  <si>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</si>
  <si>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</si>
  <si>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</si>
  <si>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</si>
  <si>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</si>
  <si>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</si>
  <si>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</si>
  <si>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</si>
  <si>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</si>
  <si>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</si>
  <si>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</si>
  <si>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</si>
  <si>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</si>
  <si>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</si>
  <si>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</si>
  <si>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</si>
  <si>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</si>
  <si>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</si>
  <si>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</si>
  <si>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</si>
  <si>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</si>
  <si>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</si>
  <si>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</si>
  <si>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</si>
  <si>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</si>
  <si>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</si>
  <si>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</si>
  <si>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</si>
  <si>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</si>
  <si>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</si>
  <si>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</si>
  <si>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</si>
  <si>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</si>
  <si>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</si>
  <si>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</si>
  <si>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</si>
  <si>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</si>
  <si>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</si>
  <si>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</si>
  <si>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</si>
  <si>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</si>
  <si>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</si>
  <si>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</si>
  <si>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</si>
  <si>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</si>
  <si>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</si>
  <si>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</si>
  <si>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</si>
  <si>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</si>
  <si>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</si>
  <si>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</si>
  <si>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</si>
  <si>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</si>
  <si>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</si>
  <si>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</si>
  <si>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</si>
  <si>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</si>
  <si>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</si>
  <si>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</si>
  <si>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</si>
  <si>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</si>
  <si>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</si>
  <si>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</si>
  <si>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</si>
  <si>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</si>
  <si>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</si>
  <si>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</si>
  <si>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</si>
  <si>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</si>
  <si>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</si>
  <si>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</si>
  <si>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</si>
  <si>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</si>
  <si>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</si>
  <si>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</si>
  <si>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</si>
  <si>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</si>
  <si>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</si>
  <si>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</si>
  <si>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</si>
  <si>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</si>
  <si>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</si>
  <si>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</si>
  <si>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</si>
  <si>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</si>
  <si>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</si>
  <si>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</si>
  <si>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</si>
  <si>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</si>
  <si>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</si>
  <si>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</si>
  <si>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</si>
  <si>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</si>
  <si>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</si>
  <si>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</si>
  <si>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</si>
  <si>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</si>
  <si>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</si>
  <si>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</si>
  <si>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</si>
  <si>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</si>
  <si>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</si>
  <si>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</si>
  <si>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</si>
  <si>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</si>
  <si>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</si>
  <si>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</si>
  <si>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</si>
  <si>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</si>
  <si>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</si>
  <si>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</si>
  <si>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</si>
  <si>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</si>
  <si>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</si>
  <si>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</si>
  <si>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</si>
  <si>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</si>
  <si>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</si>
  <si>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</si>
  <si>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</si>
  <si>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</si>
  <si>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</si>
  <si>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</si>
  <si>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</si>
  <si>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</si>
  <si>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</si>
  <si>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</si>
  <si>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</si>
  <si>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</si>
  <si>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</si>
  <si>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</si>
  <si>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</si>
  <si>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</si>
  <si>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</si>
  <si>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</si>
  <si>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</si>
  <si>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</si>
  <si>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</si>
  <si>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</si>
  <si>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</si>
  <si>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</si>
  <si>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</si>
  <si>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</si>
  <si>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</si>
  <si>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</si>
  <si>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</si>
  <si>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</si>
  <si>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</si>
  <si>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</si>
  <si>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</si>
  <si>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</si>
  <si>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</si>
  <si>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</si>
  <si>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</si>
  <si>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</si>
  <si>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</si>
  <si>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</si>
  <si>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</si>
  <si>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</si>
  <si>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</si>
  <si>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</si>
  <si>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</si>
  <si>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</si>
  <si>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</si>
  <si>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</si>
  <si>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</si>
  <si>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</si>
  <si>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</si>
  <si>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</si>
  <si>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</si>
  <si>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</si>
  <si>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</si>
  <si>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</si>
  <si>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</si>
  <si>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</si>
  <si>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</si>
  <si>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</si>
  <si>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</si>
  <si>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</si>
  <si>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</si>
  <si>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</si>
  <si>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</si>
  <si>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</si>
  <si>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</si>
  <si>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</si>
  <si>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</si>
  <si>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</si>
  <si>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</si>
  <si>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</si>
  <si>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</si>
  <si>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</si>
  <si>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</si>
  <si>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</si>
  <si>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</si>
  <si>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</si>
  <si>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</si>
  <si>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</si>
  <si>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</si>
  <si>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</si>
  <si>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</si>
  <si>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</si>
  <si>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</si>
  <si>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</si>
  <si>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</si>
  <si>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</si>
  <si>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</si>
  <si>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</si>
  <si>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</si>
  <si>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</si>
  <si>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</si>
  <si>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</si>
  <si>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</si>
  <si>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</si>
  <si>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</si>
  <si>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</si>
  <si>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</si>
  <si>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</si>
  <si>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</si>
  <si>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</si>
  <si>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</si>
  <si>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</si>
  <si>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</si>
  <si>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</si>
  <si>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</si>
  <si>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</si>
  <si>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</si>
  <si>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</si>
  <si>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</si>
  <si>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</si>
  <si>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</si>
  <si>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</si>
  <si>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</si>
  <si>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</si>
  <si>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</si>
  <si>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</si>
  <si>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</si>
  <si>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</si>
  <si>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</si>
  <si>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</si>
  <si>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</si>
  <si>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</si>
  <si>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</si>
  <si>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</si>
  <si>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</si>
  <si>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</si>
  <si>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</si>
  <si>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</si>
  <si>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</si>
  <si>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</si>
  <si>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</si>
  <si>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</si>
  <si>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</si>
  <si>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</si>
  <si>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</si>
  <si>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</si>
  <si>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</si>
  <si>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</si>
  <si>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</si>
  <si>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</si>
  <si>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</si>
  <si>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</si>
  <si>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</si>
  <si>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</si>
  <si>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</si>
  <si>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</si>
  <si>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</si>
  <si>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</si>
  <si>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</si>
  <si>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</si>
  <si>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</si>
  <si>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</si>
  <si>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</si>
  <si>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</si>
  <si>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</si>
  <si>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</si>
  <si>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</si>
  <si>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</si>
  <si>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</si>
  <si>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</si>
  <si>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</si>
  <si>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</si>
  <si>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</si>
  <si>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</si>
  <si>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</si>
  <si>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</si>
  <si>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</si>
  <si>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</si>
  <si>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</si>
  <si>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</si>
  <si>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</si>
  <si>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</si>
  <si>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</si>
  <si>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</si>
  <si>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</si>
  <si>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</si>
  <si>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</si>
  <si>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</si>
  <si>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</si>
  <si>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</si>
  <si>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</si>
  <si>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</si>
  <si>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</si>
  <si>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</si>
  <si>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</si>
  <si>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</si>
  <si>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</si>
  <si>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</si>
  <si>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</si>
  <si>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</si>
  <si>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</si>
  <si>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</si>
  <si>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</si>
  <si>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</si>
  <si>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</si>
  <si>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</si>
  <si>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</si>
  <si>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</si>
  <si>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</si>
  <si>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</si>
  <si>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</si>
  <si>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</si>
  <si>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</si>
  <si>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</si>
  <si>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</si>
  <si>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</si>
  <si>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</si>
  <si>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</si>
  <si>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</si>
  <si>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</si>
  <si>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</si>
  <si>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</si>
  <si>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</si>
  <si>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</si>
  <si>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</si>
  <si>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</si>
  <si>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</si>
  <si>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</si>
  <si>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</si>
  <si>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</si>
  <si>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</si>
  <si>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</si>
  <si>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</si>
  <si>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</si>
  <si>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</si>
  <si>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</si>
  <si>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</si>
  <si>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</si>
  <si>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</si>
  <si>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</si>
  <si>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</si>
  <si>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</si>
  <si>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</si>
  <si>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</si>
  <si>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</si>
  <si>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</si>
  <si>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</si>
  <si>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</si>
  <si>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</si>
  <si>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</si>
  <si>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</si>
  <si>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</si>
  <si>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</si>
  <si>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</si>
  <si>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</si>
  <si>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</si>
  <si>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</si>
  <si>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</si>
  <si>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</si>
  <si>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</si>
  <si>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</si>
  <si>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</si>
  <si>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</si>
  <si>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</si>
  <si>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</si>
  <si>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</si>
  <si>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</si>
  <si>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</si>
  <si>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</si>
  <si>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</si>
  <si>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</si>
  <si>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</si>
  <si>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</si>
  <si>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</si>
  <si>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</si>
  <si>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</si>
  <si>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</si>
  <si>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</si>
  <si>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</si>
  <si>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</si>
  <si>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</si>
  <si>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</si>
  <si>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</si>
  <si>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</si>
  <si>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</si>
  <si>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</si>
  <si>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</si>
  <si>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</si>
  <si>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</si>
  <si>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</si>
  <si>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</si>
  <si>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</si>
  <si>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</si>
  <si>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</si>
  <si>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</si>
  <si>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</si>
  <si>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</si>
  <si>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</si>
  <si>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</si>
  <si>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</si>
  <si>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</si>
  <si>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</si>
  <si>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</si>
  <si>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</si>
  <si>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</si>
  <si>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</si>
  <si>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</si>
  <si>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</si>
  <si>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</si>
  <si>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</si>
  <si>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</si>
  <si>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</si>
  <si>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</si>
  <si>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</si>
  <si>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</si>
  <si>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</si>
  <si>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</si>
  <si>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</si>
  <si>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</si>
  <si>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</si>
  <si>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</si>
  <si>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</si>
  <si>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</si>
  <si>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</si>
  <si>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</si>
  <si>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</si>
  <si>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</si>
  <si>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</si>
  <si>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</si>
  <si>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</si>
  <si>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</si>
  <si>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</si>
  <si>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</si>
  <si>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</si>
  <si>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</si>
  <si>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</si>
  <si>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</si>
  <si>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</si>
  <si>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</si>
  <si>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</si>
  <si>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</si>
  <si>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</si>
  <si>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</si>
  <si>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</si>
  <si>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</si>
  <si>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</si>
  <si>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</si>
  <si>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</si>
  <si>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</si>
  <si>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</si>
  <si>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</si>
  <si>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</si>
  <si>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</si>
  <si>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</si>
  <si>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</si>
  <si>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</si>
  <si>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</si>
  <si>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</si>
  <si>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</si>
  <si>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</si>
  <si>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</si>
  <si>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</si>
  <si>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</si>
  <si>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</si>
  <si>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</si>
  <si>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</si>
  <si>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</si>
  <si>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</si>
  <si>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</si>
  <si>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</si>
  <si>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</si>
  <si>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</si>
  <si>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</si>
  <si>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</si>
  <si>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</si>
  <si>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</si>
  <si>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</si>
  <si>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</si>
  <si>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</si>
  <si>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</si>
  <si>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</si>
  <si>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</si>
  <si>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</si>
  <si>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</si>
  <si>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</si>
  <si>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</si>
  <si>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</si>
  <si>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</si>
  <si>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</si>
  <si>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</si>
  <si>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</si>
  <si>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</si>
  <si>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</si>
  <si>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</si>
  <si>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</si>
  <si>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</si>
  <si>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</si>
  <si>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</si>
  <si>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</si>
  <si>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</si>
  <si>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</si>
  <si>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</si>
  <si>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</si>
  <si>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</si>
  <si>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</si>
  <si>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</si>
  <si>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</si>
  <si>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</si>
  <si>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</si>
  <si>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</si>
  <si>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</si>
  <si>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</si>
  <si>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</si>
  <si>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</si>
  <si>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</si>
  <si>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</si>
  <si>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</si>
  <si>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</si>
  <si>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</si>
  <si>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</si>
  <si>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</si>
  <si>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</si>
  <si>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</si>
  <si>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</si>
  <si>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</si>
  <si>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</si>
  <si>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</si>
  <si>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</si>
  <si>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</si>
  <si>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</si>
  <si>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</si>
  <si>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</si>
  <si>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</si>
  <si>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</si>
  <si>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</si>
  <si>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</si>
  <si>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</si>
  <si>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</si>
  <si>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</si>
  <si>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</si>
  <si>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</si>
  <si>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</si>
  <si>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</si>
  <si>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</si>
  <si>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</si>
  <si>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</si>
  <si>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</si>
  <si>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</si>
  <si>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</si>
  <si>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</si>
  <si>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</si>
  <si>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</si>
  <si>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</si>
  <si>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</si>
  <si>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</si>
  <si>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</si>
  <si>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</si>
  <si>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</si>
  <si>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</si>
  <si>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</si>
  <si>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</si>
  <si>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</si>
  <si>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</si>
  <si>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</si>
  <si>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</si>
  <si>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</si>
  <si>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</si>
  <si>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</si>
  <si>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</si>
  <si>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</si>
  <si>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</si>
  <si>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</si>
  <si>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</si>
  <si>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</si>
  <si>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</si>
  <si>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</si>
  <si>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</si>
  <si>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</si>
  <si>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</si>
  <si>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</si>
  <si>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</si>
  <si>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</si>
  <si>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</si>
  <si>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</si>
  <si>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</si>
  <si>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</si>
  <si>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</si>
  <si>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</si>
  <si>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</si>
  <si>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</si>
  <si>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</si>
  <si>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</si>
  <si>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</si>
  <si>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</si>
  <si>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</si>
  <si>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</si>
  <si>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</si>
  <si>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</si>
  <si>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</si>
  <si>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</si>
  <si>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</si>
  <si>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</si>
  <si>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</si>
  <si>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</si>
  <si>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</si>
  <si>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</si>
  <si>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</si>
  <si>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</si>
  <si>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</si>
  <si>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</si>
  <si>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</si>
  <si>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</si>
  <si>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</si>
  <si>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</si>
  <si>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</si>
  <si>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</si>
  <si>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</si>
  <si>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</si>
  <si>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</si>
  <si>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</si>
  <si>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</si>
  <si>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</si>
  <si>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</si>
  <si>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</si>
  <si>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</si>
  <si>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</si>
  <si>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</si>
  <si>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</si>
  <si>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</si>
  <si>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</si>
  <si>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</si>
  <si>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</si>
  <si>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</si>
  <si>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</si>
  <si>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</si>
  <si>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</si>
  <si>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</si>
  <si>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</si>
  <si>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</si>
  <si>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</si>
  <si>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</si>
  <si>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</si>
  <si>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</si>
  <si>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</si>
  <si>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</si>
  <si>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</si>
  <si>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</si>
  <si>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</si>
  <si>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</si>
  <si>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</si>
  <si>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</si>
  <si>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</si>
  <si>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</si>
  <si>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</si>
  <si>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</si>
  <si>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</si>
  <si>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</si>
  <si>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</si>
  <si>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</si>
  <si>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</si>
  <si>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</si>
  <si>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</si>
  <si>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</si>
  <si>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</si>
  <si>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</si>
  <si>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</si>
  <si>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</si>
  <si>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</si>
  <si>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</si>
  <si>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</si>
  <si>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</si>
  <si>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</si>
  <si>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</si>
  <si>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</si>
  <si>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</si>
  <si>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</si>
  <si>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</si>
  <si>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</si>
  <si>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</si>
  <si>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</si>
  <si>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</si>
  <si>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</si>
  <si>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</si>
  <si>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</si>
  <si>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</si>
  <si>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</si>
  <si>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</si>
  <si>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</si>
  <si>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</si>
  <si>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</si>
  <si>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</si>
  <si>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</si>
  <si>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</si>
  <si>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</si>
  <si>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</si>
  <si>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</si>
  <si>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</si>
  <si>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</si>
  <si>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</si>
  <si>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</si>
  <si>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</si>
  <si>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</si>
  <si>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</si>
  <si>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</si>
  <si>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</si>
  <si>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</si>
  <si>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</si>
  <si>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</si>
  <si>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</si>
  <si>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</si>
  <si>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</si>
  <si>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</si>
  <si>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</si>
  <si>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</si>
  <si>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</si>
  <si>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</si>
  <si>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</si>
  <si>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</si>
  <si>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</si>
  <si>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</si>
  <si>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</si>
  <si>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</si>
  <si>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</si>
  <si>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</si>
  <si>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</si>
  <si>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</si>
  <si>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</si>
  <si>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</si>
  <si>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</si>
  <si>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</si>
  <si>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</si>
  <si>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</si>
  <si>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</si>
  <si>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</si>
  <si>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</si>
  <si>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</si>
  <si>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</si>
  <si>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</si>
  <si>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</si>
  <si>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</si>
  <si>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</si>
  <si>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</si>
  <si>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</si>
  <si>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</si>
  <si>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</si>
  <si>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</si>
  <si>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</si>
  <si>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</si>
  <si>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</si>
  <si>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</si>
  <si>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</si>
  <si>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</si>
  <si>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</si>
  <si>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</si>
  <si>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</si>
  <si>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</si>
  <si>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</si>
  <si>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</si>
  <si>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</si>
  <si>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</si>
  <si>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</si>
  <si>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</si>
  <si>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</si>
  <si>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</si>
  <si>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</si>
  <si>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</si>
  <si>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</si>
  <si>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</si>
  <si>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</si>
  <si>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</si>
  <si>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</si>
  <si>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</si>
  <si>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</si>
  <si>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</si>
  <si>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</si>
  <si>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</si>
  <si>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</si>
  <si>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</si>
  <si>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</si>
  <si>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</si>
  <si>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</si>
  <si>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</si>
  <si>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</si>
  <si>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</si>
  <si>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</si>
  <si>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</si>
  <si>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</si>
  <si>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</si>
  <si>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</si>
  <si>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</si>
  <si>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</si>
  <si>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</si>
  <si>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</si>
  <si>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</si>
  <si>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</si>
  <si>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</si>
  <si>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</si>
  <si>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</si>
  <si>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</si>
  <si>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</si>
  <si>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</si>
  <si>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</si>
  <si>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</si>
  <si>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</si>
  <si>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</si>
  <si>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</si>
  <si>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</si>
  <si>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</si>
  <si>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</si>
  <si>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</si>
  <si>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</si>
  <si>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</si>
  <si>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</si>
  <si>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</si>
  <si>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</si>
  <si>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</si>
  <si>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</si>
  <si>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</si>
  <si>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</si>
  <si>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</si>
  <si>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</si>
  <si>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</si>
  <si>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</si>
  <si>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</si>
  <si>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</si>
  <si>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</si>
  <si>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</si>
  <si>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</si>
  <si>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</si>
  <si>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</si>
  <si>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</si>
  <si>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</si>
  <si>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</si>
  <si>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</si>
  <si>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</si>
  <si>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</si>
  <si>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</si>
  <si>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</si>
  <si>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</si>
  <si>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</si>
  <si>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</si>
  <si>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</si>
  <si>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</si>
  <si>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</si>
  <si>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</si>
  <si>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</si>
  <si>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</si>
  <si>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</si>
  <si>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</si>
  <si>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</si>
  <si>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</si>
  <si>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</si>
  <si>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</si>
  <si>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</si>
  <si>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</si>
  <si>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</si>
  <si>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</si>
  <si>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</si>
  <si>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</si>
  <si>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</si>
  <si>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</si>
  <si>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</si>
  <si>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</si>
  <si>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</si>
  <si>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</si>
  <si>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</si>
  <si>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</si>
  <si>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</si>
  <si>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</si>
  <si>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</si>
  <si>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</si>
  <si>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</si>
  <si>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</si>
  <si>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</si>
  <si>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</si>
  <si>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</si>
  <si>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</si>
  <si>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</si>
  <si>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</si>
  <si>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</si>
  <si>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</si>
  <si>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</si>
  <si>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</si>
  <si>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</si>
  <si>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</si>
  <si>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</si>
  <si>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</si>
  <si>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</si>
  <si>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</si>
  <si>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</si>
  <si>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</si>
  <si>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</si>
  <si>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</si>
  <si>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</si>
  <si>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</si>
  <si>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</si>
  <si>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</si>
  <si>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</si>
  <si>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</si>
  <si>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</si>
  <si>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</si>
  <si>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</si>
  <si>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</si>
  <si>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</si>
  <si>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</si>
  <si>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</si>
  <si>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</si>
  <si>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</si>
  <si>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</si>
  <si>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</si>
  <si>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</si>
  <si>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</si>
  <si>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</si>
  <si>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</si>
  <si>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</si>
  <si>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</si>
  <si>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</si>
  <si>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</si>
  <si>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</si>
  <si>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</si>
  <si>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</si>
  <si>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</si>
  <si>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</si>
  <si>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</si>
  <si>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</si>
  <si>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</si>
  <si>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</si>
  <si>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</si>
  <si>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</si>
  <si>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</si>
  <si>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</si>
  <si>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</si>
  <si>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</si>
  <si>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</si>
  <si>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</si>
  <si>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</si>
  <si>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</si>
  <si>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</si>
  <si>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</si>
  <si>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</si>
  <si>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</si>
  <si>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</si>
  <si>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</si>
  <si>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</si>
  <si>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</si>
  <si>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</si>
  <si>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</si>
  <si>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</si>
  <si>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</si>
  <si>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</si>
  <si>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</si>
  <si>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</si>
  <si>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</si>
  <si>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</si>
  <si>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</si>
  <si>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</si>
  <si>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</si>
  <si>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</si>
  <si>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</si>
  <si>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</si>
  <si>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</si>
  <si>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</si>
  <si>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</si>
  <si>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</si>
  <si>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</si>
  <si>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</si>
  <si>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</si>
  <si>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</si>
  <si>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</si>
  <si>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</si>
  <si>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</si>
  <si>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</si>
  <si>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</si>
  <si>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</si>
  <si>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</si>
  <si>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</si>
  <si>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</si>
  <si>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</si>
  <si>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</si>
  <si>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</si>
  <si>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</si>
  <si>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</si>
  <si>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</si>
  <si>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</si>
  <si>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</si>
  <si>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</si>
  <si>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</si>
  <si>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</si>
  <si>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</si>
  <si>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</si>
  <si>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</si>
  <si>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</si>
  <si>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</si>
  <si>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</si>
  <si>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</si>
  <si>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</si>
  <si>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</si>
  <si>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</si>
  <si>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</si>
  <si>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</si>
  <si>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</si>
  <si>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</si>
  <si>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</si>
  <si>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</si>
  <si>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</si>
  <si>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</si>
  <si>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</si>
  <si>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</si>
  <si>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</si>
  <si>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</si>
  <si>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</si>
  <si>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</si>
  <si>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</si>
  <si>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</si>
  <si>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</si>
  <si>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</si>
  <si>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</si>
  <si>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</si>
  <si>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</si>
  <si>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</si>
  <si>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</si>
  <si>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</si>
  <si>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</si>
  <si>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</si>
  <si>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</si>
  <si>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</si>
  <si>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</si>
  <si>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</si>
  <si>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</si>
  <si>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</si>
  <si>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</si>
  <si>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</si>
  <si>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</si>
  <si>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</si>
  <si>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</si>
  <si>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</si>
  <si>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</si>
  <si>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</si>
  <si>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</si>
  <si>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</si>
  <si>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</si>
  <si>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</si>
  <si>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</si>
  <si>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</si>
  <si>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</si>
  <si>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</si>
  <si>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</si>
  <si>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</si>
  <si>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</si>
  <si>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</si>
  <si>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</si>
  <si>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</si>
  <si>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</si>
  <si>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</si>
  <si>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</si>
  <si>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</si>
  <si>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</si>
  <si>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</si>
  <si>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</si>
  <si>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</si>
  <si>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</si>
  <si>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</si>
  <si>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</si>
  <si>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</si>
  <si>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</si>
  <si>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</si>
  <si>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</si>
  <si>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</si>
  <si>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</si>
  <si>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</si>
  <si>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</si>
  <si>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</si>
  <si>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</si>
  <si>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</si>
  <si>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</si>
  <si>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</si>
  <si>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</si>
  <si>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</si>
  <si>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</si>
  <si>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</si>
  <si>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</si>
  <si>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</si>
  <si>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</si>
  <si>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</si>
  <si>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</si>
  <si>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</si>
  <si>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</si>
  <si>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</si>
  <si>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</si>
  <si>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</si>
  <si>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</si>
  <si>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</si>
  <si>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</si>
  <si>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</si>
  <si>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</si>
  <si>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</si>
  <si>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</si>
  <si>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</si>
  <si>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</si>
  <si>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</si>
  <si>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</si>
  <si>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</si>
  <si>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</si>
  <si>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</si>
  <si>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</si>
  <si>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</si>
  <si>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</si>
  <si>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</si>
  <si>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</si>
  <si>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</si>
  <si>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</si>
  <si>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</si>
  <si>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</si>
  <si>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</si>
  <si>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</si>
  <si>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</si>
  <si>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</si>
  <si>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</si>
  <si>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</si>
  <si>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</si>
  <si>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</si>
  <si>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</si>
  <si>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</si>
  <si>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</si>
  <si>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</si>
  <si>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</si>
  <si>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</si>
  <si>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</si>
  <si>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</si>
  <si>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</si>
  <si>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</si>
  <si>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</si>
  <si>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</si>
  <si>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</si>
  <si>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</si>
  <si>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</si>
  <si>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</si>
  <si>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</si>
  <si>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</si>
  <si>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</si>
  <si>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</si>
  <si>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</si>
  <si>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</si>
  <si>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</si>
  <si>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</si>
  <si>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</si>
  <si>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</si>
  <si>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</si>
  <si>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</si>
  <si>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</si>
  <si>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</si>
  <si>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</si>
  <si>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</si>
  <si>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</si>
  <si>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</si>
  <si>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</si>
  <si>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</si>
  <si>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</si>
  <si>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</si>
  <si>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</si>
  <si>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</si>
  <si>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</si>
  <si>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</si>
  <si>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</si>
  <si>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</si>
  <si>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</si>
  <si>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</si>
  <si>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</si>
  <si>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</si>
  <si>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</si>
  <si>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</si>
  <si>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</si>
  <si>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</si>
  <si>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</si>
  <si>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</si>
  <si>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</si>
  <si>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</si>
  <si>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</si>
  <si>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</si>
  <si>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</si>
  <si>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</si>
  <si>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</si>
  <si>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</si>
  <si>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</si>
  <si>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</si>
  <si>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</si>
  <si>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</si>
  <si>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</si>
  <si>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</si>
  <si>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</si>
  <si>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</si>
  <si>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</si>
  <si>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</si>
  <si>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</si>
  <si>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</si>
  <si>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</si>
  <si>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</si>
  <si>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</si>
  <si>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</si>
  <si>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</si>
  <si>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</si>
  <si>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</si>
  <si>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</si>
  <si>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</si>
  <si>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</si>
  <si>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</si>
  <si>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</si>
  <si>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</si>
  <si>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</si>
  <si>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</si>
  <si>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</si>
  <si>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</si>
  <si>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</si>
  <si>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</si>
  <si>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</si>
  <si>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</si>
  <si>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</si>
  <si>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</si>
  <si>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</si>
  <si>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</si>
  <si>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</si>
  <si>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</si>
  <si>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</si>
  <si>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</si>
  <si>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</si>
  <si>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</si>
  <si>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</si>
  <si>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</si>
  <si>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</si>
  <si>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</si>
  <si>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</si>
  <si>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</si>
  <si>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</si>
  <si>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</si>
  <si>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</si>
  <si>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</si>
  <si>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</si>
  <si>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</si>
  <si>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</si>
  <si>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</si>
  <si>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</si>
  <si>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</si>
  <si>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</si>
  <si>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</si>
  <si>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</si>
  <si>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</si>
  <si>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</si>
  <si>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</si>
  <si>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</si>
  <si>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</si>
  <si>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</si>
  <si>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</si>
  <si>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</si>
  <si>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</si>
  <si>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</si>
  <si>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</si>
  <si>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</si>
  <si>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</si>
  <si>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</si>
  <si>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</si>
  <si>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</si>
  <si>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</si>
  <si>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</si>
  <si>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</si>
  <si>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</si>
  <si>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</si>
  <si>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</si>
  <si>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</si>
  <si>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</si>
  <si>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</si>
  <si>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</si>
  <si>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</si>
  <si>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</si>
  <si>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</si>
  <si>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</si>
  <si>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</si>
  <si>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</si>
  <si>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</si>
  <si>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</si>
  <si>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</si>
  <si>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</si>
  <si>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</si>
  <si>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</si>
  <si>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</si>
  <si>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</si>
  <si>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</si>
  <si>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</si>
  <si>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</si>
  <si>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</si>
  <si>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</si>
  <si>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</si>
  <si>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</si>
  <si>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</si>
  <si>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</si>
  <si>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</si>
  <si>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</si>
  <si>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</si>
  <si>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</si>
  <si>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</si>
  <si>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</si>
  <si>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</si>
  <si>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</si>
  <si>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</si>
  <si>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</si>
  <si>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</si>
  <si>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</si>
  <si>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</si>
  <si>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</si>
  <si>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</si>
  <si>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</si>
  <si>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</si>
  <si>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</si>
  <si>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</si>
  <si>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</si>
  <si>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</si>
  <si>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</si>
  <si>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</si>
  <si>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</si>
  <si>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</si>
  <si>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</si>
  <si>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</si>
  <si>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</si>
  <si>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</si>
  <si>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</si>
  <si>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</si>
  <si>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</si>
  <si>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</si>
  <si>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</si>
  <si>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</si>
  <si>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</si>
  <si>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</si>
  <si>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</si>
  <si>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</si>
  <si>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</si>
  <si>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</si>
  <si>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</si>
  <si>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</si>
  <si>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</si>
  <si>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</si>
  <si>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</si>
  <si>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</si>
  <si>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</si>
  <si>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</si>
  <si>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</si>
  <si>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</si>
  <si>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</si>
  <si>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</si>
  <si>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</si>
  <si>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</si>
  <si>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</si>
  <si>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</si>
  <si>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</si>
  <si>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</si>
  <si>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</si>
  <si>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</si>
  <si>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</si>
  <si>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</si>
  <si>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</si>
  <si>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</si>
  <si>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</si>
  <si>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</si>
  <si>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</si>
  <si>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</si>
  <si>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</si>
  <si>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</si>
  <si>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</si>
  <si>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</si>
  <si>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</si>
  <si>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</si>
  <si>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</si>
  <si>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</si>
  <si>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</si>
  <si>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</si>
  <si>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</si>
  <si>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</si>
  <si>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</si>
  <si>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</si>
  <si>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</si>
  <si>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</si>
  <si>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</si>
  <si>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</si>
  <si>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</si>
  <si>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</si>
  <si>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</si>
  <si>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</si>
  <si>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</si>
  <si>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</si>
  <si>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</si>
  <si>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</si>
  <si>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</si>
  <si>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</si>
  <si>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</si>
  <si>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</si>
  <si>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</si>
  <si>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</si>
  <si>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</si>
  <si>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</si>
  <si>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</si>
  <si>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</si>
  <si>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</si>
  <si>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</si>
  <si>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</si>
  <si>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</si>
  <si>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</si>
  <si>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</si>
  <si>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</si>
  <si>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</si>
  <si>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</si>
  <si>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</si>
  <si>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</si>
  <si>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</si>
  <si>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</si>
  <si>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</si>
  <si>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</si>
  <si>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</si>
  <si>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</si>
  <si>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</si>
  <si>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</si>
  <si>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</si>
  <si>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</si>
  <si>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</si>
  <si>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</si>
  <si>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</si>
  <si>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</si>
  <si>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</si>
  <si>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</si>
  <si>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</si>
  <si>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</si>
  <si>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</si>
  <si>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</si>
  <si>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</si>
  <si>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</si>
  <si>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</si>
  <si>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</si>
  <si>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</si>
  <si>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</si>
  <si>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</si>
  <si>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</si>
  <si>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</si>
  <si>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</si>
  <si>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</si>
  <si>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</si>
  <si>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</si>
  <si>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</si>
  <si>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</si>
  <si>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</si>
  <si>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</si>
  <si>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</si>
  <si>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</si>
  <si>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</si>
  <si>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</si>
  <si>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</si>
  <si>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</si>
  <si>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</si>
  <si>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</si>
  <si>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</si>
  <si>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</si>
  <si>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</si>
  <si>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</si>
  <si>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</si>
  <si>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</si>
  <si>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</si>
  <si>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</si>
  <si>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</si>
  <si>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</si>
  <si>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</si>
  <si>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</si>
  <si>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</si>
  <si>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</si>
  <si>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</si>
  <si>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</si>
  <si>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</si>
  <si>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</si>
  <si>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</si>
  <si>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</si>
  <si>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</si>
  <si>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</si>
  <si>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</si>
  <si>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</si>
  <si>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</si>
  <si>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</si>
  <si>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</si>
  <si>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</si>
  <si>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</si>
  <si>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</si>
  <si>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</si>
  <si>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</si>
  <si>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</si>
  <si>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</si>
  <si>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</si>
  <si>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</si>
  <si>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</si>
  <si>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</si>
  <si>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</si>
  <si>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</si>
  <si>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</si>
  <si>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</si>
  <si>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</si>
  <si>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</si>
  <si>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</si>
  <si>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</si>
  <si>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</si>
  <si>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</si>
  <si>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</si>
  <si>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</si>
  <si>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</si>
  <si>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</si>
  <si>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</si>
  <si>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</si>
  <si>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</si>
  <si>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</si>
  <si>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</si>
  <si>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</si>
  <si>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</si>
  <si>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</si>
  <si>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</si>
  <si>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</si>
  <si>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</si>
  <si>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</si>
  <si>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</si>
  <si>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</si>
  <si>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</si>
  <si>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</si>
  <si>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</si>
  <si>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</si>
  <si>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</si>
  <si>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</si>
  <si>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</si>
  <si>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</si>
  <si>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</si>
  <si>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</si>
  <si>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</si>
  <si>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</si>
  <si>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</si>
  <si>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</si>
  <si>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</si>
  <si>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</si>
  <si>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</si>
  <si>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</si>
  <si>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</si>
  <si>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</si>
  <si>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</si>
  <si>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</si>
  <si>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</si>
  <si>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</si>
  <si>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</si>
  <si>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</si>
  <si>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</si>
  <si>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</si>
  <si>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</si>
  <si>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</si>
  <si>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</si>
  <si>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</si>
  <si>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</si>
  <si>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</si>
  <si>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</si>
  <si>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</si>
  <si>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</si>
  <si>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</si>
  <si>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</si>
  <si>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</si>
  <si>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</si>
  <si>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</si>
  <si>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</si>
  <si>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</si>
  <si>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</si>
  <si>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</si>
  <si>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</si>
  <si>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</si>
  <si>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</si>
  <si>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</si>
  <si>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</si>
  <si>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</si>
  <si>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</si>
  <si>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</si>
  <si>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</si>
  <si>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</si>
  <si>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</si>
  <si>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</si>
  <si>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</si>
  <si>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</si>
  <si>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</si>
  <si>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</si>
  <si>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</si>
  <si>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</si>
  <si>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</si>
  <si>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</si>
  <si>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</si>
  <si>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</si>
  <si>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</si>
  <si>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</si>
  <si>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</si>
  <si>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</si>
  <si>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</si>
  <si>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</si>
  <si>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</si>
  <si>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</si>
  <si>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</si>
  <si>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</si>
  <si>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</si>
  <si>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</si>
  <si>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</si>
  <si>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</si>
  <si>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</si>
  <si>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</si>
  <si>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</si>
  <si>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</si>
  <si>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</si>
  <si>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</si>
  <si>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</si>
  <si>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</si>
  <si>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</si>
  <si>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</si>
  <si>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</si>
  <si>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</si>
  <si>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</si>
  <si>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</si>
  <si>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</si>
  <si>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</si>
  <si>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</si>
  <si>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</si>
  <si>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</si>
  <si>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</si>
  <si>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</si>
  <si>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</si>
  <si>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</si>
  <si>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</si>
  <si>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</si>
  <si>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</si>
  <si>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</si>
  <si>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</si>
  <si>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</si>
  <si>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</si>
  <si>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</si>
  <si>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</si>
  <si>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</si>
  <si>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</si>
  <si>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</si>
  <si>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</si>
  <si>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</si>
  <si>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</si>
  <si>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</si>
  <si>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</si>
  <si>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</si>
  <si>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</si>
  <si>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</si>
  <si>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</si>
  <si>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</si>
  <si>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</si>
  <si>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</si>
  <si>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</si>
  <si>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</si>
  <si>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</si>
  <si>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</si>
  <si>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</si>
  <si>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</si>
  <si>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</si>
  <si>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</si>
  <si>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</si>
  <si>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</si>
  <si>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</si>
  <si>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</si>
  <si>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</si>
  <si>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</si>
  <si>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</si>
  <si>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</si>
  <si>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</si>
  <si>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</si>
  <si>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</si>
  <si>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</si>
  <si>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</si>
  <si>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</si>
  <si>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</si>
  <si>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</si>
  <si>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</si>
  <si>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</si>
  <si>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</si>
  <si>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</si>
  <si>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</si>
  <si>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</si>
  <si>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</si>
  <si>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</si>
  <si>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</si>
  <si>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</si>
  <si>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</si>
  <si>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</si>
  <si>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</si>
  <si>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</si>
  <si>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</si>
  <si>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</si>
  <si>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</si>
  <si>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</si>
  <si>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</si>
  <si>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</si>
  <si>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</si>
  <si>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</si>
  <si>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</si>
  <si>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</si>
  <si>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</si>
  <si>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</si>
  <si>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</si>
  <si>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</si>
  <si>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</si>
  <si>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</si>
  <si>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</si>
  <si>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</si>
  <si>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</si>
  <si>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</si>
  <si>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</si>
  <si>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</si>
  <si>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</si>
  <si>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</si>
  <si>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</si>
  <si>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</si>
  <si>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</si>
  <si>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</si>
  <si>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</si>
  <si>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</si>
  <si>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</si>
  <si>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</si>
  <si>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</si>
  <si>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</si>
  <si>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</si>
  <si>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</si>
  <si>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</si>
  <si>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</si>
  <si>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</si>
  <si>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</si>
  <si>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</si>
  <si>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</si>
  <si>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</si>
  <si>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</si>
  <si>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</si>
  <si>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</si>
  <si>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</si>
  <si>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</si>
  <si>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</si>
  <si>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</si>
  <si>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</si>
  <si>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</si>
  <si>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</si>
  <si>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</si>
  <si>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</si>
  <si>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</si>
  <si>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</si>
  <si>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</si>
  <si>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</si>
  <si>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</si>
  <si>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</si>
  <si>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</si>
  <si>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</si>
  <si>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</si>
  <si>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</si>
  <si>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</si>
  <si>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</si>
  <si>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</si>
  <si>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</si>
  <si>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</si>
  <si>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</si>
  <si>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</si>
  <si>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</si>
  <si>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</si>
  <si>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</si>
  <si>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</si>
  <si>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</si>
  <si>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</si>
  <si>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</si>
  <si>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</si>
  <si>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</si>
  <si>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</si>
  <si>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</si>
  <si>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</si>
  <si>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</si>
  <si>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</si>
  <si>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</si>
  <si>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</si>
  <si>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</si>
  <si>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</si>
  <si>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</si>
  <si>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</si>
  <si>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</si>
  <si>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</si>
  <si>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</si>
  <si>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</si>
  <si>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</si>
  <si>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</si>
  <si>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</si>
  <si>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</si>
  <si>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</si>
  <si>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</si>
  <si>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</si>
  <si>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</si>
  <si>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</si>
  <si>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</si>
  <si>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</si>
  <si>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</si>
  <si>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</si>
  <si>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</si>
  <si>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</si>
  <si>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</si>
  <si>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</si>
  <si>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</si>
  <si>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</si>
  <si>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</si>
  <si>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</si>
  <si>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</si>
  <si>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</si>
  <si>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</si>
  <si>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</si>
  <si>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</si>
  <si>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</si>
  <si>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</si>
  <si>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</si>
  <si>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</si>
  <si>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</si>
  <si>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</si>
  <si>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</si>
  <si>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</si>
  <si>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</si>
  <si>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</si>
  <si>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</si>
  <si>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</si>
  <si>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</si>
  <si>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</si>
  <si>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</si>
  <si>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</si>
  <si>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</si>
  <si>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</si>
  <si>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</si>
  <si>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</si>
  <si>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</si>
  <si>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</si>
  <si>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</si>
  <si>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</si>
  <si>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</si>
  <si>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</si>
  <si>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</si>
  <si>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</si>
  <si>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</si>
  <si>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</si>
  <si>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</si>
  <si>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</si>
  <si>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</si>
  <si>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</si>
  <si>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</si>
  <si>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</si>
  <si>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</si>
  <si>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</si>
  <si>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</si>
  <si>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</si>
  <si>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</si>
  <si>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</si>
  <si>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</si>
  <si>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</si>
  <si>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</si>
  <si>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</si>
  <si>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</si>
  <si>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</si>
  <si>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</si>
  <si>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</si>
  <si>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</si>
  <si>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</si>
  <si>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</si>
  <si>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</si>
  <si>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</si>
  <si>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</si>
  <si>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</si>
  <si>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</si>
  <si>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</si>
  <si>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</si>
  <si>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</si>
  <si>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</si>
  <si>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</si>
  <si>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</si>
  <si>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</si>
  <si>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</si>
  <si>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</si>
  <si>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</si>
  <si>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</si>
  <si>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</si>
  <si>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</si>
  <si>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</si>
  <si>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</si>
  <si>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</si>
  <si>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</si>
  <si>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</si>
  <si>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</si>
  <si>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</si>
  <si>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</si>
  <si>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</si>
  <si>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</si>
  <si>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</si>
  <si>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</si>
  <si>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</si>
  <si>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</si>
  <si>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</si>
  <si>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</si>
  <si>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</si>
  <si>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</si>
  <si>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</si>
  <si>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</si>
  <si>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</si>
  <si>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</si>
  <si>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</si>
  <si>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</si>
  <si>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</si>
  <si>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</si>
  <si>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</si>
  <si>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</si>
  <si>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</si>
  <si>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</si>
  <si>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</si>
  <si>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</si>
  <si>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</si>
  <si>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</si>
  <si>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</si>
  <si>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</si>
  <si>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</si>
  <si>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</si>
  <si>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</si>
  <si>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</si>
  <si>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</si>
  <si>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</si>
  <si>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</si>
  <si>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</si>
  <si>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</si>
  <si>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</si>
  <si>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</si>
  <si>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</si>
  <si>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</si>
  <si>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</si>
  <si>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</si>
  <si>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</si>
  <si>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</si>
  <si>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</si>
  <si>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</si>
  <si>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</si>
  <si>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</si>
  <si>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</si>
  <si>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</si>
  <si>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</si>
  <si>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</si>
  <si>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</si>
  <si>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</si>
  <si>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</si>
  <si>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</si>
  <si>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</si>
  <si>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</si>
  <si>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</si>
  <si>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</si>
  <si>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</si>
  <si>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</si>
  <si>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</si>
  <si>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</si>
  <si>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</si>
  <si>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</si>
  <si>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</si>
  <si>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</si>
  <si>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</si>
  <si>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</si>
  <si>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</si>
  <si>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</si>
  <si>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</si>
  <si>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</si>
  <si>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</si>
  <si>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</si>
  <si>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</si>
  <si>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</si>
  <si>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</si>
  <si>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</si>
  <si>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</si>
  <si>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</si>
  <si>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</si>
  <si>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</si>
  <si>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</si>
  <si>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</si>
  <si>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</si>
  <si>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</si>
  <si>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</si>
  <si>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</si>
  <si>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</si>
  <si>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</si>
  <si>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</si>
  <si>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</si>
  <si>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</si>
  <si>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</si>
  <si>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</si>
  <si>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</si>
  <si>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</si>
  <si>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</si>
  <si>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</si>
  <si>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</si>
  <si>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</si>
  <si>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</si>
  <si>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</si>
  <si>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</si>
  <si>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</si>
  <si>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</si>
  <si>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</si>
  <si>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</si>
  <si>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</si>
  <si>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</si>
  <si>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</si>
  <si>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</si>
  <si>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</si>
  <si>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</si>
  <si>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</si>
  <si>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</si>
  <si>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</si>
  <si>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</si>
  <si>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</si>
  <si>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</si>
  <si>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</si>
  <si>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</si>
  <si>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</si>
  <si>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</si>
  <si>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</si>
  <si>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</si>
  <si>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</si>
  <si>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</si>
  <si>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</si>
  <si>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</si>
  <si>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</si>
  <si>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</si>
  <si>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</si>
  <si>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</si>
  <si>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</si>
  <si>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</si>
  <si>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</si>
  <si>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</si>
  <si>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</si>
  <si>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</si>
  <si>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</si>
  <si>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</si>
  <si>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</si>
  <si>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</si>
  <si>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</si>
  <si>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</si>
  <si>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</si>
  <si>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</si>
  <si>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</si>
  <si>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</si>
  <si>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</si>
  <si>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</si>
  <si>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</si>
  <si>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</si>
  <si>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</si>
  <si>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</si>
  <si>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</si>
  <si>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</si>
  <si>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</si>
  <si>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</si>
  <si>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</si>
  <si>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</si>
  <si>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</si>
  <si>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</si>
  <si>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</si>
  <si>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</si>
  <si>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</si>
  <si>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</si>
  <si>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</si>
  <si>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</si>
  <si>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</si>
  <si>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</si>
  <si>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</si>
  <si>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</si>
  <si>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</si>
  <si>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</si>
  <si>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</si>
  <si>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</si>
  <si>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</si>
  <si>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</si>
  <si>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</si>
  <si>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</si>
  <si>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</si>
  <si>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</si>
  <si>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</si>
  <si>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</si>
  <si>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</si>
  <si>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</si>
  <si>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</si>
  <si>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</si>
  <si>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</si>
  <si>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</si>
  <si>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</si>
  <si>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</si>
  <si>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</si>
  <si>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</si>
  <si>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</si>
  <si>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</si>
  <si>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</si>
  <si>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</si>
  <si>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</si>
  <si>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</si>
  <si>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</si>
  <si>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</si>
  <si>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</si>
  <si>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</si>
  <si>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</si>
  <si>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</si>
  <si>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</si>
  <si>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</si>
  <si>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</si>
  <si>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</si>
  <si>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</si>
  <si>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</si>
  <si>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</si>
  <si>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</si>
  <si>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</si>
  <si>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</si>
  <si>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</si>
  <si>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</si>
  <si>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</si>
  <si>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</si>
  <si>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</si>
  <si>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</si>
  <si>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</si>
  <si>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</si>
  <si>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</si>
  <si>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</si>
  <si>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</si>
  <si>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</si>
  <si>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</si>
  <si>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</si>
  <si>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</si>
  <si>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</si>
  <si>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</si>
  <si>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</si>
  <si>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</si>
  <si>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</si>
  <si>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</si>
  <si>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</si>
  <si>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</si>
  <si>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</si>
  <si>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</si>
  <si>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</si>
  <si>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</si>
  <si>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</si>
  <si>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</si>
  <si>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</si>
  <si>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</si>
  <si>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</si>
  <si>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</si>
  <si>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</si>
  <si>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</si>
  <si>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</si>
  <si>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</si>
  <si>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</si>
  <si>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</si>
  <si>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</si>
  <si>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</si>
  <si>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</si>
  <si>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</si>
  <si>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</si>
  <si>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</si>
  <si>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</si>
  <si>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</si>
  <si>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</si>
  <si>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</si>
  <si>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</si>
  <si>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</si>
  <si>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</si>
  <si>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</si>
  <si>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</si>
  <si>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</si>
  <si>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</si>
  <si>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</si>
  <si>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</si>
  <si>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</si>
  <si>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</si>
  <si>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</si>
  <si>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</si>
  <si>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</si>
  <si>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</si>
  <si>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</si>
  <si>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</si>
  <si>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</si>
  <si>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</si>
  <si>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</si>
  <si>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</si>
  <si>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</si>
  <si>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</si>
  <si>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</si>
  <si>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</si>
  <si>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</si>
  <si>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</si>
  <si>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</si>
  <si>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</si>
  <si>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</si>
  <si>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</si>
  <si>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</si>
  <si>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</si>
  <si>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</si>
  <si>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</si>
  <si>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</si>
  <si>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</si>
  <si>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</si>
  <si>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</si>
  <si>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</si>
  <si>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</si>
  <si>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</si>
  <si>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</si>
  <si>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</si>
  <si>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</si>
  <si>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</si>
  <si>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</si>
  <si>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</si>
  <si>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</si>
  <si>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</si>
  <si>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</si>
  <si>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</si>
  <si>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</si>
  <si>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</si>
  <si>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</si>
  <si>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</si>
  <si>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</si>
  <si>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</si>
  <si>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</si>
  <si>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</si>
  <si>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</si>
  <si>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</si>
  <si>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</si>
  <si>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</si>
  <si>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</si>
  <si>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</si>
  <si>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</si>
  <si>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</si>
  <si>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</si>
  <si>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</si>
  <si>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</si>
  <si>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</si>
  <si>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</si>
  <si>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</si>
  <si>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</si>
  <si>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</si>
  <si>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</si>
  <si>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</si>
  <si>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</si>
  <si>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</si>
  <si>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</si>
  <si>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</si>
  <si>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</si>
  <si>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</si>
  <si>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</si>
  <si>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</si>
  <si>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</si>
  <si>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</si>
  <si>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</si>
  <si>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</si>
  <si>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</si>
  <si>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</si>
  <si>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</si>
  <si>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</si>
  <si>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</si>
  <si>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</si>
  <si>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</si>
  <si>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</si>
  <si>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</si>
  <si>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</si>
  <si>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</si>
  <si>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</si>
  <si>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</si>
  <si>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</si>
  <si>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</si>
  <si>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</si>
  <si>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</si>
  <si>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</si>
  <si>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</si>
  <si>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</si>
  <si>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</si>
  <si>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</si>
  <si>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</si>
  <si>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</si>
  <si>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</si>
  <si>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</si>
  <si>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</si>
  <si>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</si>
  <si>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</si>
  <si>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</si>
  <si>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</si>
  <si>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</si>
  <si>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</si>
  <si>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</si>
  <si>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</si>
  <si>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</si>
  <si>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</si>
  <si>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</si>
  <si>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</si>
  <si>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</si>
  <si>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</si>
  <si>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</si>
  <si>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</si>
  <si>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</si>
  <si>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</si>
  <si>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</si>
  <si>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</si>
  <si>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</si>
  <si>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</si>
  <si>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</si>
  <si>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</si>
  <si>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</si>
  <si>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</si>
  <si>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</si>
  <si>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</si>
  <si>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</si>
  <si>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</si>
  <si>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</si>
  <si>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</si>
  <si>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</si>
  <si>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</si>
  <si>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</si>
  <si>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</si>
  <si>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</si>
  <si>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</si>
  <si>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</si>
  <si>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</si>
  <si>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</si>
  <si>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</si>
  <si>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</si>
  <si>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</si>
  <si>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</si>
  <si>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</si>
  <si>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</si>
  <si>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</si>
  <si>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</si>
  <si>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</si>
  <si>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</si>
  <si>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</si>
  <si>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</si>
  <si>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</si>
  <si>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</si>
  <si>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</si>
  <si>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</si>
  <si>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</si>
  <si>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</si>
  <si>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</si>
  <si>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</si>
  <si>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</si>
  <si>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</si>
  <si>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</si>
  <si>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</si>
  <si>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</si>
  <si>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</si>
  <si>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</si>
  <si>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</si>
  <si>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</si>
  <si>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</si>
  <si>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</si>
  <si>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</si>
  <si>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</si>
  <si>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</si>
  <si>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</si>
  <si>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</si>
  <si>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</si>
  <si>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</si>
  <si>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</si>
  <si>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</si>
  <si>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</si>
  <si>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</si>
  <si>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</si>
  <si>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</si>
  <si>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</si>
  <si>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</si>
  <si>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</si>
  <si>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</si>
  <si>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</si>
  <si>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</si>
  <si>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</si>
  <si>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</si>
  <si>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</si>
  <si>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</si>
  <si>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</si>
  <si>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</si>
  <si>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</si>
  <si>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</si>
  <si>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</si>
  <si>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</si>
  <si>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</si>
  <si>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</si>
  <si>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</si>
  <si>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</si>
  <si>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</si>
  <si>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</si>
  <si>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</si>
  <si>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</si>
  <si>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</si>
  <si>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</si>
  <si>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</si>
  <si>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</si>
  <si>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</si>
  <si>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</si>
  <si>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</si>
  <si>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</si>
  <si>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</si>
  <si>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</si>
  <si>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</si>
  <si>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</si>
  <si>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</si>
  <si>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</si>
  <si>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</si>
  <si>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</si>
  <si>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</si>
  <si>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</si>
  <si>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</si>
  <si>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</si>
  <si>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</si>
  <si>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</si>
  <si>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</si>
  <si>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</si>
  <si>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</si>
  <si>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</si>
  <si>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</si>
  <si>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</si>
  <si>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</si>
  <si>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</si>
  <si>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</si>
  <si>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</si>
  <si>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</si>
  <si>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</si>
  <si>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</si>
  <si>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</si>
  <si>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</si>
  <si>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</si>
  <si>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</si>
  <si>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</si>
  <si>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</si>
  <si>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</si>
  <si>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</si>
  <si>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</si>
  <si>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</si>
  <si>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</si>
  <si>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</si>
  <si>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</si>
  <si>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</si>
  <si>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</si>
  <si>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</si>
  <si>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</si>
  <si>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</si>
  <si>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</si>
  <si>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</si>
  <si>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</si>
  <si>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</si>
  <si>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</si>
  <si>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</si>
  <si>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</si>
  <si>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</si>
  <si>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</si>
  <si>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</si>
  <si>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</si>
  <si>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</si>
  <si>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</si>
  <si>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</si>
  <si>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</si>
  <si>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</si>
  <si>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</si>
  <si>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</si>
  <si>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</si>
  <si>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</si>
  <si>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</si>
  <si>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</si>
  <si>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</si>
  <si>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</si>
  <si>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</si>
  <si>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</si>
  <si>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</si>
  <si>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</si>
  <si>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</si>
  <si>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</si>
  <si>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</si>
  <si>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</si>
  <si>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</si>
  <si>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</si>
  <si>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</si>
  <si>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</si>
  <si>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</si>
  <si>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</si>
  <si>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</si>
  <si>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</si>
  <si>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</si>
  <si>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</si>
  <si>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</si>
  <si>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</si>
  <si>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</si>
  <si>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</si>
  <si>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</si>
  <si>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</si>
  <si>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</si>
  <si>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</si>
  <si>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</si>
  <si>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</si>
  <si>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</si>
  <si>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</si>
  <si>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</si>
  <si>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</si>
  <si>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</si>
  <si>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</si>
  <si>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</si>
  <si>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</si>
  <si>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</si>
  <si>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</si>
  <si>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</si>
  <si>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</si>
  <si>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</si>
  <si>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</si>
  <si>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</si>
  <si>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</si>
  <si>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</si>
  <si>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</si>
  <si>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</si>
  <si>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</si>
  <si>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</si>
  <si>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</si>
  <si>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</si>
  <si>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</si>
  <si>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</si>
  <si>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</si>
  <si>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</si>
  <si>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</si>
  <si>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</si>
  <si>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</si>
  <si>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</si>
  <si>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</si>
  <si>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</si>
  <si>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</si>
  <si>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</si>
  <si>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</si>
  <si>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</si>
  <si>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</si>
  <si>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</si>
  <si>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</si>
  <si>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</si>
  <si>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</si>
  <si>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</si>
  <si>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</si>
  <si>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</si>
  <si>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</si>
  <si>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</si>
  <si>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</si>
  <si>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</si>
  <si>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</si>
  <si>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</si>
  <si>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</si>
  <si>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</si>
  <si>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</si>
  <si>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</si>
  <si>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</si>
  <si>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</si>
  <si>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</si>
  <si>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</si>
  <si>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</si>
  <si>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</si>
  <si>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</si>
  <si>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</si>
  <si>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</si>
  <si>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</si>
  <si>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</si>
  <si>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</si>
  <si>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</si>
  <si>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</si>
  <si>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</si>
  <si>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</si>
  <si>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</si>
  <si>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</si>
  <si>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</si>
  <si>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</si>
  <si>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</si>
  <si>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</si>
  <si>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</si>
  <si>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</si>
  <si>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</si>
  <si>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</si>
  <si>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</si>
  <si>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</si>
  <si>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</si>
  <si>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</si>
  <si>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</si>
  <si>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</si>
  <si>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</si>
  <si>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</si>
  <si>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</si>
  <si>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</si>
  <si>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</si>
  <si>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</si>
  <si>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</si>
  <si>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</si>
  <si>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</si>
  <si>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</si>
  <si>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</si>
  <si>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</si>
  <si>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</si>
  <si>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</si>
  <si>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</si>
  <si>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</si>
  <si>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</si>
  <si>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</si>
  <si>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</si>
  <si>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</si>
  <si>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</si>
  <si>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</si>
  <si>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</si>
  <si>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</si>
  <si>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</si>
  <si>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</si>
  <si>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</si>
  <si>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</si>
  <si>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</si>
  <si>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</si>
  <si>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</si>
  <si>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</si>
  <si>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</si>
  <si>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</si>
  <si>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</si>
  <si>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</si>
  <si>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</si>
  <si>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</si>
  <si>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</si>
  <si>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</si>
  <si>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</si>
  <si>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</si>
  <si>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</si>
  <si>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</si>
  <si>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</si>
  <si>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</si>
  <si>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</si>
  <si>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</si>
  <si>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</si>
  <si>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</si>
  <si>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</si>
  <si>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</si>
  <si>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</si>
  <si>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</si>
  <si>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</si>
  <si>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</si>
  <si>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</si>
  <si>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</si>
  <si>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</si>
  <si>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</si>
  <si>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</si>
  <si>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</si>
  <si>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</si>
  <si>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</si>
  <si>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</si>
  <si>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</si>
  <si>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</si>
  <si>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</si>
  <si>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</si>
  <si>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</si>
  <si>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</si>
  <si>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</si>
  <si>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</si>
  <si>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</si>
  <si>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</si>
  <si>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</si>
  <si>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</si>
  <si>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</si>
  <si>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</si>
  <si>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</si>
  <si>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</si>
  <si>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</si>
  <si>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</si>
  <si>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</si>
  <si>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</si>
  <si>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</si>
  <si>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</si>
  <si>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</si>
  <si>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</si>
  <si>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</si>
  <si>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</si>
  <si>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</si>
  <si>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</si>
  <si>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</si>
  <si>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</si>
  <si>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</si>
  <si>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</si>
  <si>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</si>
  <si>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</si>
  <si>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</si>
  <si>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</si>
  <si>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</si>
  <si>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</si>
  <si>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</si>
  <si>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</si>
  <si>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</si>
  <si>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</si>
  <si>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</si>
  <si>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</si>
  <si>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</si>
  <si>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</si>
  <si>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</si>
  <si>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</si>
  <si>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</si>
  <si>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</si>
  <si>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</si>
  <si>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</si>
  <si>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</si>
  <si>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</si>
  <si>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</si>
  <si>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</si>
  <si>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</si>
  <si>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</si>
  <si>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</si>
  <si>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</si>
  <si>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</si>
  <si>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</si>
  <si>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</si>
  <si>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</si>
  <si>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</si>
  <si>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</si>
  <si>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</si>
  <si>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</si>
  <si>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</si>
  <si>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</si>
  <si>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</si>
  <si>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</si>
  <si>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</si>
  <si>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</si>
  <si>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</si>
  <si>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</si>
  <si>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</si>
  <si>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</si>
  <si>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</si>
  <si>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</si>
  <si>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</si>
  <si>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</si>
  <si>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</si>
  <si>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</si>
  <si>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</si>
  <si>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</si>
  <si>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</si>
  <si>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</si>
  <si>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</si>
  <si>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</si>
  <si>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</si>
  <si>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</si>
  <si>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</si>
  <si>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</si>
  <si>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</si>
  <si>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</si>
  <si>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</si>
  <si>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</si>
  <si>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</si>
  <si>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</si>
  <si>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</si>
  <si>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</si>
  <si>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</si>
  <si>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</si>
  <si>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</si>
  <si>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</si>
  <si>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</si>
  <si>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</si>
  <si>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</si>
  <si>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</si>
  <si>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</si>
  <si>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</si>
  <si>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</si>
  <si>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</si>
  <si>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</si>
  <si>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</si>
  <si>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</si>
  <si>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</si>
  <si>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</si>
  <si>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</si>
  <si>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</si>
  <si>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</si>
  <si>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</si>
  <si>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</si>
  <si>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</si>
  <si>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</si>
  <si>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</si>
  <si>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</si>
  <si>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</si>
  <si>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</si>
  <si>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</si>
  <si>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</si>
  <si>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</si>
  <si>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</si>
  <si>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</si>
  <si>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</si>
  <si>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</si>
  <si>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</si>
  <si>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</si>
  <si>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</si>
  <si>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</si>
  <si>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</si>
  <si>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</si>
  <si>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</si>
  <si>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</si>
  <si>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</si>
  <si>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</si>
  <si>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</si>
  <si>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</si>
  <si>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</si>
  <si>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</si>
  <si>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</si>
  <si>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</si>
  <si>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</si>
  <si>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</si>
  <si>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</si>
  <si>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</si>
  <si>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 xml:space="preserve">at site TS </t>
  </si>
  <si>
    <t>PCM-20251212-00000233</t>
  </si>
  <si>
    <t xml:space="preserve">40 MIN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</si>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</sst>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340.26744409721869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46003.215870023145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46003.215870023145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46003.215870023145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46003.215870023145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46003.215870023145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46003.215870023145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46003.215870023145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46003.215870023145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46003.215870023145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46003.215870023145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46003.215870023145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46003.215870023145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46003.215870023145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46003.215870023145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46003.215870023145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46003.215870023145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46003.215870023145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46003.215870023145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46003.215870023145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46003.215870023145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46003.215870023145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46003.215870023145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46003.215870023145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46003.215870023145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46003.215870023145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46003.215870023145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46003.215870023145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46003.215870023145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46003.215870023145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46003.215870023145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46003.215870023145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46003.215870023145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46003.215870023145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46003.215870023145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46003.215870023145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46003.215870023145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46003.215870023145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46003.215870023145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46003.215870023145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46003.215870023145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46003.215870023145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46003.215870023145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46003.215870023145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46003.215870023145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46003.215870023145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46003.215870023145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46003.215870023145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46003.215870023145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46003.215870023145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46003.215870023145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46003.215870023145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46003.215870023145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46003.215870023145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46003.215870023145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46003.215870023145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46003.215870023145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46003.215870023145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46003.215870023145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46003.215870023145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46003.215870023145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46003.215870023145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46003.215870023145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46003.215870023145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46003.215870023145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46003.215870023145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46003.215870023145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46003.215870023145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46003.215870023145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46003.215870023145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46003.215870023145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46003.215870023145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46003.215870023145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46003.215870023145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46003.215870023145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46003.215870023145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46003.215870023145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46003.215870023145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46003.215870023145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46003.215870023145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46003.215870023145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46003.215870023145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46003.215870023145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46003.215870023145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46003.215870023145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46003.215870023145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46003.215870023145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46003.215870023145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46003.215870023145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46003.215870023145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46003.215870023145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46003.215870023145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46003.215870023145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46003.215870023145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46003.215870023145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46003.215870023145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46003.215870023145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46003.215870023145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46003.215870023145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46003.215870023145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46003.215870023145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46003.215870023145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46003.215870023145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46003.215870023145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46003.215870023145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46003.215870023145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46003.215870023145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46003.215870023145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46003.215870023145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46003.215870023145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46003.215870023145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46003.215870023145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46003.215870023145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46003.215870023145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46003.215870023145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46003.215870023145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46003.215870023145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46003.215870023145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46003.215870023145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46003.215870023145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46003.215870023145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46003.215870023145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46003.215870023145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46003.215870023145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46003.215870023145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46003.215870023145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46003.215870023145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46003.215870023145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46003.215870023145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46003.215870023145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46003.215870023145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46003.215870023145</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9AB8E180-C0C5-4D4B-B83B-C02E801C6F0F}"/>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I9" sqref="I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178.21603206018335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18.828451041663357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5.860488078702474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2.383960300925537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46003.215870023145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46003.215870023145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46003.215870023145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46003.215870023145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46003.215870023145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46003.215870023145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46003.215870023145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46003.215870023145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46003.215870023145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46003.215870023145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46003.215870023145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46003.215870023145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46003.215870023145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46003.215870023145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46003.215870023145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46003.215870023145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46003.215870023145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46003.215870023145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46003.215870023145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46003.215870023145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46003.215870023145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46003.215870023145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46003.215870023145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46003.215870023145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46003.215870023145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46003.215870023145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46003.215870023145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46003.215870023145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46003.215870023145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46003.215870023145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46003.215870023145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46003.215870023145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46003.215870023145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46003.215870023145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46003.215870023145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46003.215870023145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46003.215870023145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46003.215870023145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46003.215870023145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46003.215870023145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46003.215870023145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46003.215870023145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46003.215870023145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46003.215870023145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46003.215870023145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46003.215870023145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46003.215870023145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46003.215870023145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46003.215870023145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46003.215870023145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46003.215870023145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46003.215870023145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46003.215870023145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46003.215870023145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46003.215870023145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46003.215870023145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46003.215870023145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46003.215870023145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46003.215870023145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46003.215870023145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46003.215870023145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46003.215870023145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46003.215870023145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46003.215870023145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46003.215870023145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46003.215870023145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46003.215870023145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46003.215870023145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46003.215870023145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46003.215870023145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46003.215870023145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46003.215870023145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46003.215870023145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46003.215870023145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46003.215870023145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46003.215870023145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46003.215870023145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46003.215870023145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46003.215870023145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46003.215870023145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46003.215870023145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46003.215870023145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46003.215870023145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46003.215870023145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46003.215870023145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46003.215870023145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46003.215870023145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46003.215870023145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46003.215870023145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46003.215870023145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46003.215870023145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46003.215870023145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46003.215870023145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46003.215870023145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46003.215870023145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46003.215870023145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46003.215870023145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46003.215870023145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46003.215870023145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46003.215870023145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46003.215870023145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46003.215870023145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46003.215870023145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46003.215870023145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46003.215870023145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46003.215870023145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46003.215870023145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46003.215870023145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46003.215870023145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46003.215870023145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46003.215870023145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46003.215870023145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46003.215870023145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46003.215870023145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46003.215870023145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46003.215870023145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46003.215870023145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46003.215870023145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46003.215870023145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46003.215870023145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46003.215870023145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46003.215870023145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46003.215870023145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46003.215870023145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46003.215870023145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46003.215870023145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46003.215870023145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46003.215870023145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46003.215870023145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46003.215870023145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46003.215870023145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46003.215870023145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46003.215870023145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46003.215870023145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46003.215870023145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46003.215870023145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46003.215870023145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46003.215870023145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46003.215870023145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46003.215870023145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46003.215870023145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46003.215870023145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46003.215870023145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46003.215870023145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46003.215870023145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46003.215870023145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46003.215870023145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46003.215870023145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46003.215870023145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46003.215870023145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46003.215870023145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46003.215870023145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46003.215870023145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46003.215870023145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46003.215870023145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46003.215870023145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46003.215870023145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46003.215870023145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46003.215870023145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46003.215870023145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46003.215870023145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46003.215870023145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46003.215870023145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46003.215870023145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46003.215870023145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46003.215870023145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46003.215870023145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46003.215870023145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46003.215870023145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46003.215870023145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46003.215870023145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46003.215870023145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46003.215870023145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46003.215870023145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46003.215870023145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46003.215870023145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46003.215870023145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46003.215870023145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46003.215870023145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46003.215870023145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46003.215870023145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46003.215870023145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46003.215870023145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46003.215870023145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46003.215870023145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46003.215870023145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46003.215870023145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46003.215870023145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46003.215870023145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46003.215870023145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46003.215870023145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46003.215870023145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46003.215870023145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46003.215870023145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46003.215870023145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46003.215870023145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46003.215870023145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46003.215870023145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46003.215870023145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46003.215870023145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46003.215870023145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46003.215870023145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46003.215870023145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46003.215870023145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46003.215870023145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46003.215870023145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46003.215870023145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46003.215870023145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46003.215870023145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46003.215870023145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46003.215870023145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46003.215870023145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46003.215870023145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46003.215870023145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46003.215870023145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46003.215870023145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46003.215870023145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46003.215870023145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46003.215870023145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46003.215870023145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46003.215870023145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46003.215870023145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46003.215870023145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46003.215870023145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46003.215870023145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46003.215870023145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46003.215870023145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46003.215870023145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46003.215870023145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46003.215870023145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46003.215870023145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46003.215870023145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46003.215870023145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46003.215870023145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46003.215870023145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46003.215870023145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46003.215870023145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46003.215870023145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46003.215870023145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46003.215870023145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46003.215870023145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46003.215870023145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46003.215870023145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46003.215870023145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46003.215870023145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46003.215870023145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46003.215870023145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46003.215870023145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46003.215870023145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46003.215870023145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46003.215870023145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46003.215870023145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46003.215870023145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46003.215870023145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46003.215870023145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46003.215870023145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46003.215870023145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46003.215870023145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46003.215870023145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46003.215870023145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46003.215870023145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46003.215870023145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46003.215870023145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46003.215870023145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46003.215870023145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46003.215870023145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46003.215870023145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46003.215870023145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46003.215870023145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46003.215870023145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46003.215870023145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46003.215870023145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46003.215870023145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46003.215870023145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46003.215870023145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46003.215870023145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46003.215870023145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46003.215870023145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46003.215870023145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46003.215870023145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46003.215870023145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46003.215870023145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46003.215870023145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46003.215870023145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46003.215870023145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46003.215870023145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46003.215870023145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46003.215870023145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46003.215870023145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46003.215870023145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46003.215870023145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46003.215870023145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46003.215870023145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46003.215870023145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46003.215870023145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46003.215870023145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46003.215870023145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46003.215870023145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46003.215870023145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46003.215870023145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46003.215870023145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46003.215870023145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46003.215870023145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46003.215870023145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46003.215870023145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46003.215870023145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46003.215870023145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46003.215870023145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46003.215870023145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46003.215870023145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46003.215870023145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46003.215870023145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46003.215870023145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46003.215870023145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46003.215870023145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46003.215870023145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46003.215870023145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46003.215870023145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46003.215870023145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46003.215870023145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46003.215870023145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46003.215870023145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46003.215870023145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46003.215870023145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46003.215870023145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46003.215870023145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46003.215870023145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46003.215870023145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46003.215870023145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46003.215870023145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46003.215870023145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46003.215870023145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46003.215870023145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46003.215870023145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46003.215870023145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46003.215870023145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46003.215870023145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46003.215870023145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46003.215870023145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46003.215870023145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46003.215870023145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46003.215870023145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46003.215870023145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46003.215870023145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46003.215870023145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46003.215870023145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46003.215870023145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46003.215870023145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46003.215870023145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46003.215870023145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46003.215870023145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46003.215870023145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46003.215870023145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46003.215870023145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46003.215870023145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46003.215870023145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46003.215870023145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46003.215870023145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46003.215870023145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46003.215870023145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46003.215870023145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46003.215870023145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46003.215870023145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46003.215870023145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46003.215870023145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46003.215870023145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46003.215870023145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46003.215870023145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46003.215870023145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46003.215870023145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46003.215870023145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46003.215870023145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46003.215870023145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46003.215870023145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46003.215870023145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46003.215870023145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46003.215870023145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46003.215870023145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46003.215870023145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46003.215870023145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46003.215870023145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46003.215870023145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46003.215870023145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46003.215870023145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46003.215870023145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46003.215870023145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46003.215870023145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46003.215870023145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46003.215870023145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46003.215870023145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46003.215870023145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46003.215870023145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46003.215870023145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46003.215870023145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46003.215870023145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46003.215870023145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46003.215870023145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46003.215870023145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46003.215870023145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46003.215870023145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46003.215870023145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46003.215870023145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46003.215870023145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46003.215870023145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46003.215870023145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46003.215870023145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46003.215870023145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46003.215870023145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46003.215870023145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46003.215870023145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46003.215870023145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46003.215870023145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46003.215870023145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46003.215870023145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46003.215870023145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46003.215870023145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46003.215870023145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46003.215870023145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46003.215870023145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46003.215870023145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46003.215870023145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46003.215870023145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46003.215870023145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46003.215870023145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46003.215870023145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46003.215870023145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46003.215870023145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46003.215870023145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46003.215870023145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46003.215870023145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46003.215870023145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46003.215870023145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46003.215870023145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46003.215870023145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46003.215870023145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46003.215870023145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46003.215870023145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46003.215870023145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46003.215870023145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46003.215870023145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46003.215870023145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46003.215870023145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46003.215870023145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46003.215870023145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46003.215870023145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46003.215870023145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46003.215870023145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46003.215870023145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46003.215870023145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46003.215870023145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46003.215870023145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46003.215870023145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46003.215870023145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46003.215870023145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46003.215870023145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46003.215870023145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46003.215870023145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46003.215870023145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46003.215870023145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46003.215870023145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46003.215870023145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46003.215870023145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46003.215870023145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46003.215870023145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46003.215870023145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46003.215870023145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46003.215870023145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46003.215870023145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46003.215870023145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46003.215870023145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46003.215870023145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46003.215870023145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46003.215870023145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46003.215870023145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46003.215870023145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46003.215870023145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46003.215870023145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46003.215870023145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46003.215870023145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46003.215870023145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46003.215870023145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46003.215870023145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46003.215870023145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46003.215870023145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46003.215870023145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46003.215870023145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46003.215870023145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46003.215870023145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46003.215870023145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46003.215870023145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46003.215870023145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46003.215870023145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46003.215870023145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46003.215870023145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46003.215870023145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46003.215870023145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46003.215870023145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46003.215870023145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46003.215870023145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46003.215870023145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46003.215870023145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46003.215870023145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46003.215870023145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46003.215870023145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46003.215870023145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46003.215870023145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46003.215870023145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46003.215870023145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46003.215870023145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46003.215870023145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46003.215870023145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46003.215870023145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46003.215870023145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46003.215870023145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46003.215870023145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46003.215870023145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46003.215870023145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46003.215870023145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46003.215870023145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46003.215870023145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46003.215870023145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46003.215870023145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46003.215870023145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46003.215870023145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46003.215870023145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46003.215870023145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46003.215870023145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46003.215870023145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46003.215870023145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46003.215870023145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46003.215870023145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46003.215870023145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46003.215870023145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46003.215870023145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46003.215870023145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46003.215870023145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46003.215870023145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46003.215870023145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46003.215870023145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46003.215870023145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46003.215870023145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46003.215870023145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46003.215870023145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46003.215870023145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46003.215870023145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46003.215870023145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46003.215870023145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46003.215870023145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46003.215870023145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46003.215870023145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46003.215870023145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46003.215870023145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46003.215870023145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46003.215870023145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46003.215870023145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46003.215870023145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46003.215870023145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46003.215870023145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46003.215870023145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46003.215870023145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46003.215870023145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46003.215870023145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46003.215870023145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46003.215870023145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46003.215870023145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46003.215870023145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46003.215870023145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46003.215870023145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46003.215870023145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46003.215870023145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46003.215870023145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46003.215870023145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46003.215870023145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46003.215870023145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46003.215870023145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46003.215870023145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46003.215870023145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46003.215870023145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46003.215870023145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46003.215870023145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46003.215870023145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46003.215870023145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46003.215870023145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46003.215870023145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46003.215870023145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46003.215870023145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46003.215870023145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46003.215870023145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46003.215870023145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46003.215870023145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46003.215870023145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46003.215870023145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46003.215870023145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46003.215870023145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46003.215870023145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46003.215870023145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46003.215870023145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46003.215870023145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46003.215870023145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46003.215870023145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46003.215870023145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46003.215870023145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46003.215870023145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46003.215870023145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46003.215870023145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46003.215870023145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46003.215870023145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46003.215870023145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46003.215870023145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46003.215870023145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46003.215870023145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46003.215870023145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46003.215870023145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46003.215870023145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46003.215870023145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46003.215870023145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46003.215870023145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46003.215870023145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46003.215870023145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46003.215870023145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46003.215870023145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46003.215870023145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46003.215870023145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46003.215870023145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46003.215870023145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46003.215870023145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46003.215870023145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46003.215870023145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46003.215870023145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46003.215870023145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46003.215870023145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46003.215870023145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46003.215870023145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46003.215870023145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46003.215870023145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46003.215870023145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46003.215870023145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46003.215870023145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46003.215870023145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46003.215870023145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46003.215870023145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46003.215870023145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46003.215870023145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46003.215870023145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46003.215870023145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46003.215870023145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46003.215870023145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46003.215870023145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46003.215870023145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46003.215870023145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46003.215870023145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46003.215870023145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46003.215870023145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46003.215870023145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46003.215870023145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46003.215870023145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46003.215870023145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46003.215870023145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46003.215870023145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46003.215870023145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46003.215870023145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46003.215870023145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46003.215870023145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46003.215870023145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46003.215870023145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46003.215870023145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46003.215870023145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46003.215870023145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46003.215870023145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46003.215870023145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46003.215870023145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46003.215870023145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46003.215870023145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46003.215870023145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46003.215870023145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46003.215870023145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46003.215870023145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46003.215870023145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46003.215870023145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46003.215870023145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46003.215870023145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46003.215870023145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46003.215870023145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46003.215870023145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46003.215870023145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46003.215870023145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46003.215870023145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46003.215870023145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46003.215870023145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46003.215870023145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46003.215870023145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46003.215870023145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46003.215870023145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46003.215870023145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46003.215870023145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46003.215870023145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46003.215870023145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46003.215870023145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46003.215870023145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46003.215870023145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46003.215870023145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46003.215870023145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46003.215870023145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46003.215870023145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46003.215870023145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46003.215870023145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46003.215870023145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46003.215870023145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46003.215870023145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46003.215870023145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46003.215870023145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46003.215870023145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46003.215870023145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46003.215870023145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46003.215870023145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46003.215870023145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46003.215870023145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46003.215870023145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46003.215870023145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46003.215870023145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46003.215870023145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46003.215870023145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46003.215870023145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46003.215870023145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46003.215870023145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46003.215870023145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46003.215870023145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46003.215870023145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46003.215870023145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46003.215870023145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46003.215870023145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46003.215870023145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46003.215870023145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46003.215870023145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46003.215870023145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46003.215870023145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46003.215870023145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46003.215870023145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46003.215870023145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46003.215870023145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46003.215870023145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46003.215870023145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46003.215870023145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46003.215870023145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46003.215870023145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46003.215870023145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46003.215870023145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46003.215870023145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46003.215870023145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46003.215870023145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46003.215870023145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46003.215870023145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46003.215870023145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46003.215870023145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46003.215870023145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46003.215870023145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46003.215870023145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46003.215870023145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46003.215870023145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46003.215870023145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46003.215870023145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46003.215870023145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46003.215870023145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46003.215870023145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46003.215870023145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46003.215870023145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46003.215870023145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46003.215870023145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46003.215870023145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46003.215870023145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46003.215870023145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46003.215870023145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46003.215870023145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46003.215870023145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46003.215870023145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46003.215870023145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46003.215870023145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46003.215870023145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46003.215870023145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46003.215870023145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46003.215870023145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46003.215870023145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46003.215870023145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46003.215870023145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46003.215870023145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46003.215870023145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46003.215870023145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46003.215870023145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46003.215870023145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46003.215870023145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46003.215870023145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46003.215870023145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46003.215870023145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46003.215870023145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46003.215870023145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46003.215870023145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46003.215870023145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46003.215870023145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46003.215870023145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46003.215870023145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46003.215870023145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46003.215870023145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46003.215870023145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46003.215870023145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46003.215870023145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46003.215870023145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46003.215870023145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46003.215870023145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46003.215870023145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46003.215870023145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46003.215870023145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46003.215870023145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46003.215870023145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46003.215870023145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46003.215870023145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46003.215870023145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46003.215870023145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46003.215870023145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46003.215870023145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46003.215870023145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46003.215870023145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46003.215870023145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46003.215870023145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46003.215870023145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46003.215870023145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46003.215870023145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46003.215870023145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46003.215870023145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46003.215870023145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46003.215870023145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46003.215870023145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46003.215870023145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46003.215870023145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46003.215870023145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46003.215870023145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46003.215870023145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46003.215870023145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46003.215870023145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46003.215870023145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46003.215870023145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46003.215870023145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46003.215870023145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46003.215870023145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46003.215870023145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46003.215870023145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46003.215870023145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46003.215870023145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46003.215870023145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46003.215870023145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46003.215870023145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46003.215870023145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46003.215870023145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46003.215870023145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46003.215870023145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46003.215870023145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46003.215870023145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46003.215870023145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46003.215870023145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46003.215870023145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46003.215870023145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46003.215870023145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46003.215870023145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46003.215870023145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46003.215870023145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46003.215870023145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46003.215870023145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46003.215870023145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46003.215870023145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46003.215870023145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46003.215870023145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46003.215870023145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46003.215870023145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46003.215870023145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46003.215870023145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46003.215870023145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46003.215870023145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46003.215870023145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46003.215870023145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46003.215870023145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46003.215870023145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46003.215870023145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46003.215870023145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46003.215870023145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46003.215870023145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46003.215870023145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46003.215870023145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46003.215870023145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46003.215870023145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46003.215870023145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46003.215870023145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46003.215870023145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46003.215870023145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46003.215870023145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46003.215870023145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46003.215870023145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46003.215870023145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46003.215870023145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46003.215870023145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46003.215870023145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46003.215870023145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46003.215870023145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46003.215870023145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46003.215870023145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46003.215870023145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46003.215870023145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46003.215870023145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46003.215870023145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46003.215870023145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46003.215870023145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46003.215870023145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46003.215870023145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46003.215870023145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46003.215870023145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46003.215870023145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46003.215870023145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46003.215870023145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46003.215870023145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46003.215870023145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46003.215870023145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46003.215870023145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46003.215870023145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46003.215870023145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46003.215870023145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46003.215870023145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46003.215870023145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46003.215870023145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46003.215870023145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46003.215870023145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46003.215870023145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46003.215870023145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46003.215870023145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46003.215870023145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46003.215870023145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46003.215870023145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46003.215870023145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46003.215870023145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46003.215870023145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46003.215870023145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46003.215870023145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46003.215870023145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46003.215870023145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46003.215870023145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46003.215870023145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46003.215870023145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46003.215870023145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46003.215870023145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46003.215870023145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46003.215870023145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46003.215870023145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46003.215870023145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46003.215870023145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46003.215870023145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46003.215870023145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46003.215870023145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46003.215870023145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46003.215870023145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46003.215870023145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46003.215870023145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46003.215870023145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46003.215870023145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46003.215870023145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46003.215870023145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46003.215870023145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46003.215870023145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46003.215870023145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46003.215870023145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46003.215870023145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46003.215870023145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46003.215870023145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46003.215870023145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46003.215870023145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46003.215870023145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46003.215870023145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46003.215870023145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46003.215870023145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46003.215870023145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46003.215870023145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46003.215870023145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46003.215870023145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46003.215870023145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46003.215870023145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46003.215870023145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46003.215870023145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46003.215870023145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46003.215870023145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46003.215870023145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46003.215870023145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46003.215870023145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46003.215870023145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46003.215870023145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46003.215870023145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46003.215870023145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46003.215870023145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46003.215870023145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46003.215870023145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46003.215870023145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46003.215870023145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46003.215870023145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46003.215870023145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46003.215870023145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46003.215870023145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46003.215870023145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46003.215870023145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46003.215870023145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46003.215870023145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46003.215870023145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46003.215870023145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46003.215870023145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46003.215870023145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46003.215870023145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46003.215870023145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46003.215870023145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46003.215870023145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46003.215870023145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46003.215870023145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46003.215870023145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46003.215870023145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46003.215870023145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46003.215870023145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46003.215870023145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46003.215870023145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46003.215870023145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46003.215870023145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46003.215870023145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46003.215870023145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46003.215870023145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46003.215870023145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46003.215870023145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46003.215870023145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46003.215870023145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46003.215870023145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46003.215870023145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46003.215870023145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46003.215870023145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46003.215870023145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46003.215870023145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46003.215870023145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46003.215870023145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46003.215870023145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46003.215870023145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46003.215870023145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46003.215870023145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46003.215870023145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46003.215870023145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46003.215870023145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46003.215870023145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46003.215870023145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46003.215870023145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46003.215870023145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46003.215870023145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46003.215870023145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46003.215870023145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46003.215870023145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46003.215870023145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46003.215870023145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46003.215870023145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46003.215870023145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46003.215870023145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299.73515243054862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4.4217265046245302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2</v>
      </c>
      <c r="D4" s="87" t="s">
        <v>30529</v>
      </c>
      <c r="E4" s="90" t="s">
        <v>39106</v>
      </c>
      <c r="F4" s="91">
        <v>46003.085416666669</v>
      </c>
      <c r="G4" s="92">
        <f t="shared" ref="G4:G9" ca="1" si="1">IFERROR(NOW()-F4,"")</f>
        <v>0.13045335647620959</v>
      </c>
      <c r="H4" s="91">
        <v>46003.078032407408</v>
      </c>
      <c r="I4" s="106" t="str">
        <f>IFERROR(VLOOKUP(D4,DB!A:F,6,0),"")</f>
        <v>SCECO</v>
      </c>
      <c r="J4" s="106" t="str">
        <f>IFERROR(VLOOKUP(D4,DB!A:G,7,0),"")</f>
        <v>Good</v>
      </c>
      <c r="K4" s="93" t="s">
        <v>39126</v>
      </c>
      <c r="L4" s="87" t="str">
        <f>IFERROR(VLOOKUP(D4,DB!A:I,9,0),"")</f>
        <v>Latis</v>
      </c>
    </row>
    <row r="5" spans="1:16" ht="15" customHeight="1">
      <c r="A5" s="106" t="s">
        <v>39127</v>
      </c>
      <c r="B5" s="106" t="str">
        <f>IFERROR(VLOOKUP(D5,DB!A:K,11,0),"")</f>
        <v>R4</v>
      </c>
      <c r="C5" s="89">
        <v>5</v>
      </c>
      <c r="D5" s="87" t="s">
        <v>35235</v>
      </c>
      <c r="E5" s="90" t="s">
        <v>39106</v>
      </c>
      <c r="F5" s="91">
        <v>46003.199305555558</v>
      </c>
      <c r="G5" s="92">
        <f t="shared" ca="1" si="1"/>
        <v>1.6564467587159015E-2</v>
      </c>
      <c r="H5" s="91">
        <v>46003.149259259262</v>
      </c>
      <c r="I5" s="106" t="str">
        <f>IFERROR(VLOOKUP(D5,DB!A:F,6,0),"")</f>
        <v>SCECO+STB</v>
      </c>
      <c r="J5" s="106" t="str">
        <f>IFERROR(VLOOKUP(D5,DB!A:G,7,0),"")</f>
        <v>Weak</v>
      </c>
      <c r="K5" s="93" t="s">
        <v>39128</v>
      </c>
      <c r="L5" s="87" t="str">
        <f>IFERROR(VLOOKUP(D5,DB!A:I,9,0),"")</f>
        <v>Latis</v>
      </c>
    </row>
    <row r="6" spans="1:16" ht="15" customHeight="1">
      <c r="A6" s="106"/>
      <c r="B6" s="106" t="str">
        <f>IFERROR(VLOOKUP(D6,DB!A:K,11,0),"")</f>
        <v/>
      </c>
      <c r="C6" s="89"/>
      <c r="D6" s="87"/>
      <c r="E6" s="90"/>
      <c r="F6" s="91"/>
      <c r="G6" s="92">
        <f t="shared" ca="1" si="1"/>
        <v>46003.215870023145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46003.215870023145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46003.215870023145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46003.215870023145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46003.215870023145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46003.215870023145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46003.215870023145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46003.215870023145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46003.215870023145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46003.215870023145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46003.215870023145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46003.215870023145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46003.215870023145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46003.215870023145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46003.215870023145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46003.215870023145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46003.215870023145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46003.215870023145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46003.215870023145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46003.215870023145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46003.215870023145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46003.215870023145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46003.215870023145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46003.215870023145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46003.215870023145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46003.215870023145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46003.215870023145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46003.215870023145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46003.215870023145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46003.215870023145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46003.215870023145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46003.215870023145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46003.215870023145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46003.215870023145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46003.215870023145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46003.215870023145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46003.215870023145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46003.215870023145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46003.215870023145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46003.215870023145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46003.215870023145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46003.215870023145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46003.215870023145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46003.215870023145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46003.215870023145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46003.215870023145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46003.215870023145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46003.215870023145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46003.215870023145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46003.215870023145</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111.38380983795651</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77.02699270832818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54.554758912032412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21.842571412031248</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6.1083815972160664</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1.0963561342578032</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R5</v>
      </c>
      <c r="C8" s="151">
        <v>1</v>
      </c>
      <c r="D8" s="151" t="s">
        <v>36412</v>
      </c>
      <c r="E8" s="151" t="s">
        <v>39106</v>
      </c>
      <c r="F8" s="152"/>
      <c r="G8" s="153">
        <f t="shared" ref="G8:G63" ca="1" si="3">IFERROR(NOW()-F8,"")</f>
        <v>46003.215870023145</v>
      </c>
      <c r="H8" s="152">
        <v>46003.202430555553</v>
      </c>
      <c r="I8" s="151" t="str">
        <f>IFERROR(VLOOKUP(D8,[1]DB!A:F,6,0),"")</f>
        <v>Generator-SG</v>
      </c>
      <c r="J8" s="151" t="str">
        <f>IFERROR(VLOOKUP(D8,[1]DB!A:G,7,0),"")</f>
        <v>Dead</v>
      </c>
      <c r="K8" s="151" t="s">
        <v>39142</v>
      </c>
      <c r="L8" s="151" t="str">
        <f>IFERROR(VLOOKUP(D8,[1]DB!A:I,9,0),"")</f>
        <v>Latis</v>
      </c>
      <c r="M8" s="151"/>
    </row>
    <row r="9" spans="1:13">
      <c r="A9" s="151"/>
      <c r="B9" s="151" t="str">
        <f>IFERROR(VLOOKUP(D9,[1]DB!A:K,11,0),"")</f>
        <v/>
      </c>
      <c r="C9" s="151"/>
      <c r="D9" s="151"/>
      <c r="E9" s="151"/>
      <c r="F9" s="152"/>
      <c r="G9" s="153">
        <f t="shared" ca="1" si="3"/>
        <v>46003.215870023145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46003.215870023145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46003.215870023145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46003.215870023145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46003.215870023145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46003.215870023145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46003.215870023145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46003.215870023145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46003.215870023145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46003.215870023145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46003.215870023145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46003.215870023145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46003.215870023145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46003.215870023145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46003.215870023145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46003.215870023145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46003.215870023145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46003.215870023145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46003.215870023145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46003.215870023145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46003.215870023145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46003.215870023145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46003.215870023145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46003.215870023145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46003.215870023145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46003.215870023145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46003.215870023145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46003.215870023145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46003.215870023145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46003.215870023145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46003.215870023145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46003.215870023145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46003.215870023145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46003.215870023145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46003.215870023145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46003.215870023145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46003.215870023145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46003.215870023145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46003.215870023145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46003.215870023145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46003.215870023145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46003.215870023145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46003.215870023145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46003.215870023145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46003.215870023145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46003.215870023145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46003.215870023145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46003.215870023145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46003.215870023145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46003.215870023145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46003.215870023145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46003.215870023145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46003.215870023145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46003.215870023145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46003.215870023145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46003.215870023145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46003.215870023145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46003.215870023145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46003.215870023145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46003.215870023145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46003.215870023145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46003.215870023145</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46003.215870023145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46003.215870023145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46003.215870023145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46003.215870023145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46003.215870023145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46003.215870023145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46003.215870023145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46003.215870023145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46003.215870023145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46003.215870023145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46003.215870023145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46003.215870023145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46003.215870023145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46003.215870023145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46003.215870023145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46003.215870023145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46003.215870023145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46003.215870023145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46003.215870023145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46003.215870023145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46003.215870023145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46003.215870023145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46003.215870023145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46003.215870023145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46003.215870023145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46003.215870023145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46003.215870023145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46003.215870023145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46003.215870023145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46003.215870023145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46003.215870023145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46003.215870023145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46003.215870023145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46003.215870023145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46003.215870023145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46003.215870023145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46003.215870023145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46003.215870023145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46003.215870023145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46003.215870023145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46003.215870023145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46003.215870023145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46003.215870023145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46003.215870023145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46003.215870023145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46003.215870023145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46003.215870023145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46003.215870023145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46003.215870023145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46003.215870023145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46003.215870023145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46003.215870023145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46003.215870023145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46003.215870023145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46003.215870023145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46003.215870023145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46003.215870023145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46003.215870023145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46003.215870023145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46003.215870023145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46003.215870023145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46003.215870023145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46003.215870023145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46003.215870023145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46003.215870023145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46003.215870023145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46003.215870023145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46003.215870023145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46003.215870023145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46003.215870023145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46003.215870023145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46003.215870023145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46003.215870023145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46003.215870023145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46003.215870023145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46003.215870023145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46003.215870023145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46003.215870023145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46003.215870023145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46003.215870023145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46003.215870023145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46003.215870023145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46003.215870023145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46003.215870023145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46003.215870023145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46003.215870023145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46003.215870023145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46003.215870023145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46003.215870023145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46003.215870023145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46003.215870023145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46003.215870023145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46003.215870023145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46003.215870023145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46003.215870023145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46003.215870023145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46003.215870023145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46003.215870023145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46003.215870023145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46003.215870023145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46003.215870023145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46003.215870023145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46003.215870023145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46003.215870023145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46003.215870023145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46003.215870023145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46003.215870023145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46003.215870023145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46003.215870023145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46003.215870023145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46003.215870023145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46003.215870023145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46003.215870023145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46003.215870023145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46003.215870023145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46003.215870023145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46003.215870023145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46003.215870023145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46003.215870023145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46003.215870023145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46003.215870023145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46003.215870023145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46003.215870023145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46003.215870023145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46003.215870023145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46003.215870023145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46003.215870023145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46003.215870023145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46003.215870023145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46003.215870023145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46003.215870023145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46003.215870023145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46003.215870023145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46003.215870023145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46003.215870023145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46003.215870023145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46003.215870023145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46003.215870023145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46003.215870023145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46003.215870023145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46003.215870023145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46003.215870023145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46003.215870023145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46003.215870023145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46003.215870023145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46003.215870023145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46003.215870023145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46003.215870023145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46003.215870023145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46003.215870023145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46003.215870023145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46003.215870023145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46003.215870023145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46003.215870023145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46003.215870023145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46003.215870023145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46003.215870023145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46003.215870023145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46003.215870023145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46003.215870023145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46003.215870023145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46003.215870023145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46003.215870023145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46003.215870023145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46003.215870023145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46003.215870023145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46003.215870023145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46003.215870023145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46003.215870023145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46003.215870023145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46003.215870023145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46003.215870023145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46003.215870023145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46003.215870023145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46003.215870023145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46003.215870023145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46003.215870023145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46003.215870023145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46003.215870023145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46003.215870023145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46003.215870023145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46003.215870023145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46003.215870023145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46003.215870023145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46003.215870023145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46003.215870023145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46003.215870023145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46003.215870023145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46003.215870023145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46003.215870023145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46003.215870023145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46003.215870023145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46003.215870023145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46003.215870023145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46003.215870023145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46003.215870023145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46003.215870023145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46003.215870023145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46003.215870023145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46003.215870023145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46003.215870023145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46003.215870023145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46003.215870023145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46003.215870023145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46003.215870023145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46003.215870023145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46003.215870023145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46003.215870023145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46003.215870023145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46003.215870023145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46003.215870023145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46003.215870023145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46003.215870023145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46003.215870023145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46003.215870023145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46003.215870023145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46003.215870023145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46003.215870023145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46003.215870023145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46003.215870023145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46003.215870023145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46003.215870023145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46003.215870023145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46003.215870023145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46003.215870023145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46003.215870023145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46003.215870023145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46003.215870023145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46003.215870023145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46003.215870023145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46003.215870023145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46003.215870023145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46003.215870023145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46003.215870023145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46003.215870023145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46003.215870023145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46003.215870023145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46003.215870023145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46003.215870023145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46003.215870023145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46003.215870023145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46003.215870023145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46003.215870023145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46003.215870023145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46003.215870023145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46003.215870023145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46003.215870023145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46003.215870023145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46003.215870023145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46003.215870023145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46003.215870023145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46003.215870023145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46003.215870023145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46003.215870023145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46003.215870023145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46003.215870023145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46003.215870023145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46003.215870023145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46003.215870023145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46003.215870023145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46003.215870023145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46003.215870023145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46003.215870023145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46003.215870023145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46003.215870023145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46003.215870023145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46003.215870023145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46003.215870023145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46003.215870023145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46003.215870023145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46003.215870023145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46003.215870023145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46003.215870023145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46003.215870023145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46003.215870023145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46003.215870023145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46003.215870023145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46003.215870023145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46003.215870023145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46003.215870023145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46003.215870023145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46003.215870023145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46003.215870023145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46003.215870023145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46003.215870023145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46003.215870023145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46003.215870023145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46003.215870023145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46003.215870023145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46003.215870023145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46003.215870023145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46003.215870023145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46003.215870023145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46003.215870023145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46003.215870023145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46003.215870023145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46003.215870023145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46003.215870023145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46003.215870023145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46003.215870023145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46003.215870023145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46003.215870023145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46003.215870023145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46003.215870023145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46003.215870023145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46003.215870023145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46003.215870023145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46003.215870023145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46003.215870023145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46003.215870023145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46003.215870023145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46003.215870023145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46003.215870023145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46003.215870023145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46003.215870023145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46003.215870023145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46003.215870023145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46003.215870023145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46003.215870023145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46003.215870023145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46003.215870023145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46003.215870023145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46003.215870023145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46003.215870023145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46003.215870023145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46003.215870023145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46003.215870023145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46003.215870023145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46003.215870023145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46003.215870023145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46003.215870023145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46003.215870023145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46003.215870023145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46003.215870023145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46003.215870023145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46003.215870023145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46003.215870023145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46003.215870023145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46003.215870023145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46003.215870023145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46003.215870023145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46003.215870023145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46003.215870023145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46003.215870023145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46003.215870023145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46003.215870023145</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46003.215870023145</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