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015" documentId="120_S{2AC9BD13-BADA-5192-A53E-5A8FF88502F6}" xr6:coauthVersionLast="47" xr6:coauthVersionMax="47" xr10:uidLastSave="{FDD9D6A7-830E-4EF2-842D-48176FB32294}"/>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6" i="5"/>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<sst xmlns="http://schemas.openxmlformats.org/spreadsheetml/2006/main" count="180274" uniqueCount="39122">
  <si>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</si>
  <si>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</si>
  <si>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</si>
  <si>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</si>
  <si>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</si>
  <si>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</si>
  <si>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</si>
  <si>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</si>
  <si>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</si>
  <si>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</si>
  <si>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</si>
  <si>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</si>
  <si>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</si>
  <si>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</si>
  <si>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</si>
  <si>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</si>
  <si>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</si>
  <si>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</si>
  <si>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</si>
  <si>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</si>
  <si>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</si>
  <si>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</si>
  <si>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</si>
  <si>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</si>
  <si>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</si>
  <si>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</si>
  <si>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</si>
  <si>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</si>
  <si>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</si>
  <si>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</si>
  <si>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</si>
  <si>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</si>
  <si>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</si>
  <si>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</si>
  <si>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</si>
  <si>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</si>
  <si>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</si>
  <si>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</si>
  <si>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</si>
  <si>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</si>
  <si>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</si>
  <si>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</si>
  <si>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</si>
  <si>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</si>
  <si>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</si>
  <si>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</si>
  <si>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</si>
  <si>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</si>
  <si>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</si>
  <si>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</si>
  <si>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</si>
  <si>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</si>
  <si>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</si>
  <si>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</si>
  <si>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</si>
  <si>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</si>
  <si>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</si>
  <si>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</si>
  <si>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</si>
  <si>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</si>
  <si>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</si>
  <si>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</si>
  <si>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</si>
  <si>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</si>
  <si>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</si>
  <si>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</si>
  <si>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</si>
  <si>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</si>
  <si>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</si>
  <si>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</si>
  <si>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</si>
  <si>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</si>
  <si>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</si>
  <si>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</si>
  <si>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</si>
  <si>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</si>
  <si>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</si>
  <si>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</si>
  <si>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</si>
  <si>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</si>
  <si>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</si>
  <si>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</si>
  <si>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</si>
  <si>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</si>
  <si>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</si>
  <si>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</si>
  <si>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</si>
  <si>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</si>
  <si>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</si>
  <si>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</si>
  <si>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</si>
  <si>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</si>
  <si>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</si>
  <si>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</si>
  <si>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</si>
  <si>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</si>
  <si>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</si>
  <si>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</si>
  <si>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</si>
  <si>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</si>
  <si>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</si>
  <si>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</si>
  <si>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</si>
  <si>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</si>
  <si>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</si>
  <si>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</si>
  <si>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</si>
  <si>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</si>
  <si>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</si>
  <si>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</si>
  <si>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</si>
  <si>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</si>
  <si>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</si>
  <si>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</si>
  <si>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</si>
  <si>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</si>
  <si>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</si>
  <si>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</si>
  <si>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</si>
  <si>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</si>
  <si>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</si>
  <si>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</si>
  <si>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</si>
  <si>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</si>
  <si>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</si>
  <si>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</si>
  <si>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</si>
  <si>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</si>
  <si>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</si>
  <si>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</si>
  <si>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</si>
  <si>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</si>
  <si>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</si>
  <si>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</si>
  <si>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</si>
  <si>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</si>
  <si>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</si>
  <si>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</si>
  <si>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</si>
  <si>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</si>
  <si>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</si>
  <si>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</si>
  <si>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</si>
  <si>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</si>
  <si>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</si>
  <si>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</si>
  <si>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</si>
  <si>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</si>
  <si>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</si>
  <si>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</si>
  <si>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</si>
  <si>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</si>
  <si>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</si>
  <si>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</si>
  <si>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</si>
  <si>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</si>
  <si>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</si>
  <si>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</si>
  <si>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</si>
  <si>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</si>
  <si>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</si>
  <si>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</si>
  <si>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</si>
  <si>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</si>
  <si>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</si>
  <si>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</si>
  <si>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</si>
  <si>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</si>
  <si>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</si>
  <si>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</si>
  <si>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</si>
  <si>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</si>
  <si>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</si>
  <si>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</si>
  <si>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</si>
  <si>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</si>
  <si>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</si>
  <si>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</si>
  <si>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</si>
  <si>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</si>
  <si>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</si>
  <si>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</si>
  <si>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</si>
  <si>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</si>
  <si>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</si>
  <si>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</si>
  <si>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</si>
  <si>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</si>
  <si>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</si>
  <si>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</si>
  <si>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</si>
  <si>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</si>
  <si>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</si>
  <si>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</si>
  <si>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</si>
  <si>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</si>
  <si>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</si>
  <si>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</si>
  <si>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</si>
  <si>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</si>
  <si>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</si>
  <si>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</si>
  <si>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</si>
  <si>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</si>
  <si>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</si>
  <si>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</si>
  <si>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</si>
  <si>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</si>
  <si>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</si>
  <si>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</si>
  <si>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</si>
  <si>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</si>
  <si>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</si>
  <si>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</si>
  <si>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</si>
  <si>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</si>
  <si>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</si>
  <si>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</si>
  <si>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</si>
  <si>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</si>
  <si>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</si>
  <si>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</si>
  <si>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</si>
  <si>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</si>
  <si>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</si>
  <si>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</si>
  <si>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</si>
  <si>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</si>
  <si>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</si>
  <si>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</si>
  <si>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</si>
  <si>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</si>
  <si>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</si>
  <si>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</si>
  <si>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</si>
  <si>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</si>
  <si>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</si>
  <si>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</si>
  <si>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</si>
  <si>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</si>
  <si>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</si>
  <si>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</si>
  <si>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</si>
  <si>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</si>
  <si>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</si>
  <si>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</si>
  <si>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</si>
  <si>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</si>
  <si>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</si>
  <si>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</si>
  <si>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</si>
  <si>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</si>
  <si>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</si>
  <si>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</si>
  <si>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</si>
  <si>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</si>
  <si>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</si>
  <si>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</si>
  <si>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</si>
  <si>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</si>
  <si>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</si>
  <si>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</si>
  <si>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</si>
  <si>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</si>
  <si>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</si>
  <si>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</si>
  <si>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</si>
  <si>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</si>
  <si>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</si>
  <si>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</si>
  <si>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</si>
  <si>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</si>
  <si>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</si>
  <si>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</si>
  <si>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</si>
  <si>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</si>
  <si>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</si>
  <si>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</si>
  <si>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</si>
  <si>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</si>
  <si>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</si>
  <si>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</si>
  <si>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</si>
  <si>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</si>
  <si>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</si>
  <si>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</si>
  <si>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</si>
  <si>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</si>
  <si>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</si>
  <si>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</si>
  <si>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</si>
  <si>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</si>
  <si>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</si>
  <si>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</si>
  <si>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</si>
  <si>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</si>
  <si>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</si>
  <si>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</si>
  <si>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</si>
  <si>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</si>
  <si>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</si>
  <si>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</si>
  <si>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</si>
  <si>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</si>
  <si>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</si>
  <si>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</si>
  <si>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</si>
  <si>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</si>
  <si>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</si>
  <si>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</si>
  <si>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</si>
  <si>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</si>
  <si>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</si>
  <si>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</si>
  <si>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</si>
  <si>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</si>
  <si>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</si>
  <si>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</si>
  <si>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</si>
  <si>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</si>
  <si>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</si>
  <si>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</si>
  <si>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</si>
  <si>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</si>
  <si>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</si>
  <si>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</si>
  <si>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</si>
  <si>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</si>
  <si>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</si>
  <si>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</si>
  <si>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</si>
  <si>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</si>
  <si>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</si>
  <si>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</si>
  <si>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</si>
  <si>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</si>
  <si>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</si>
  <si>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</si>
  <si>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</si>
  <si>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</si>
  <si>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</si>
  <si>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</si>
  <si>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</si>
  <si>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</si>
  <si>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</si>
  <si>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</si>
  <si>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</si>
  <si>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</si>
  <si>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</si>
  <si>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</si>
  <si>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</si>
  <si>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</si>
  <si>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</si>
  <si>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</si>
  <si>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</si>
  <si>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</si>
  <si>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</si>
  <si>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</si>
  <si>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</si>
  <si>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</si>
  <si>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</si>
  <si>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</si>
  <si>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</si>
  <si>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</si>
  <si>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</si>
  <si>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</si>
  <si>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</si>
  <si>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</si>
  <si>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</si>
  <si>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</si>
  <si>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</si>
  <si>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</si>
  <si>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</si>
  <si>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</si>
  <si>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</si>
  <si>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</si>
  <si>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</si>
  <si>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</si>
  <si>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</si>
  <si>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</si>
  <si>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</si>
  <si>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</si>
  <si>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</si>
  <si>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</si>
  <si>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</si>
  <si>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</si>
  <si>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</si>
  <si>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</si>
  <si>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</si>
  <si>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</si>
  <si>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</si>
  <si>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</si>
  <si>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</si>
  <si>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</si>
  <si>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</si>
  <si>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</si>
  <si>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</si>
  <si>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</si>
  <si>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</si>
  <si>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</si>
  <si>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</si>
  <si>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</si>
  <si>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</si>
  <si>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</si>
  <si>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</si>
  <si>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</si>
  <si>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</si>
  <si>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</si>
  <si>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</si>
  <si>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</si>
  <si>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</si>
  <si>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</si>
  <si>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</si>
  <si>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</si>
  <si>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</si>
  <si>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</si>
  <si>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</si>
  <si>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</si>
  <si>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</si>
  <si>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</si>
  <si>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</si>
  <si>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</si>
  <si>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</si>
  <si>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</si>
  <si>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</si>
  <si>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</si>
  <si>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</si>
  <si>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</si>
  <si>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</si>
  <si>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</si>
  <si>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</si>
  <si>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</si>
  <si>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</si>
  <si>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</si>
  <si>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</si>
  <si>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</si>
  <si>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</si>
  <si>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</si>
  <si>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</si>
  <si>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</si>
  <si>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</si>
  <si>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</si>
  <si>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</si>
  <si>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</si>
  <si>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</si>
  <si>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</si>
  <si>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</si>
  <si>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</si>
  <si>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</si>
  <si>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</si>
  <si>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</si>
  <si>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</si>
  <si>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</si>
  <si>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</si>
  <si>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</si>
  <si>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</si>
  <si>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</si>
  <si>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</si>
  <si>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</si>
  <si>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</si>
  <si>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</si>
  <si>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</si>
  <si>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</si>
  <si>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</si>
  <si>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</si>
  <si>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</si>
  <si>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</si>
  <si>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</si>
  <si>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</si>
  <si>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</si>
  <si>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</si>
  <si>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</si>
  <si>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</si>
  <si>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</si>
  <si>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</si>
  <si>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</si>
  <si>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</si>
  <si>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</si>
  <si>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</si>
  <si>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</si>
  <si>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</si>
  <si>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</si>
  <si>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</si>
  <si>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</si>
  <si>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</si>
  <si>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</si>
  <si>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</si>
  <si>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</si>
  <si>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</si>
  <si>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</si>
  <si>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</si>
  <si>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</si>
  <si>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</si>
  <si>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</si>
  <si>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</si>
  <si>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</si>
  <si>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</si>
  <si>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</si>
  <si>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</si>
  <si>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</si>
  <si>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</si>
  <si>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</si>
  <si>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</si>
  <si>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</si>
  <si>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</si>
  <si>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</si>
  <si>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</si>
  <si>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</si>
  <si>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</si>
  <si>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</si>
  <si>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</si>
  <si>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</si>
  <si>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</si>
  <si>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</si>
  <si>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</si>
  <si>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</si>
  <si>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</si>
  <si>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</si>
  <si>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</si>
  <si>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</si>
  <si>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</si>
  <si>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</si>
  <si>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</si>
  <si>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</si>
  <si>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</si>
  <si>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</si>
  <si>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</si>
  <si>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</si>
  <si>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</si>
  <si>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</si>
  <si>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</si>
  <si>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</si>
  <si>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</si>
  <si>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</si>
  <si>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</si>
  <si>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</si>
  <si>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</si>
  <si>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</si>
  <si>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</si>
  <si>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</si>
  <si>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</si>
  <si>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</si>
  <si>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</si>
  <si>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</si>
  <si>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</si>
  <si>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</si>
  <si>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</si>
  <si>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</si>
  <si>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</si>
  <si>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</si>
  <si>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</si>
  <si>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</si>
  <si>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</si>
  <si>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</si>
  <si>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</si>
  <si>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</si>
  <si>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</si>
  <si>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</si>
  <si>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</si>
  <si>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</si>
  <si>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</si>
  <si>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</si>
  <si>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</si>
  <si>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</si>
  <si>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</si>
  <si>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</si>
  <si>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</si>
  <si>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</si>
  <si>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</si>
  <si>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</si>
  <si>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</si>
  <si>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</si>
  <si>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</si>
  <si>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</si>
  <si>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</si>
  <si>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</si>
  <si>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</si>
  <si>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</si>
  <si>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</si>
  <si>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</si>
  <si>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</si>
  <si>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</si>
  <si>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</si>
  <si>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</si>
  <si>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</si>
  <si>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</si>
  <si>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</si>
  <si>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</si>
  <si>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</si>
  <si>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</si>
  <si>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</si>
  <si>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</si>
  <si>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</si>
  <si>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</si>
  <si>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</si>
  <si>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</si>
  <si>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</si>
  <si>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</si>
  <si>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</si>
  <si>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</si>
  <si>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</si>
  <si>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</si>
  <si>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</si>
  <si>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</si>
  <si>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</si>
  <si>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</si>
  <si>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</si>
  <si>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</si>
  <si>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</si>
  <si>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</si>
  <si>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</si>
  <si>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</si>
  <si>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</si>
  <si>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</si>
  <si>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</si>
  <si>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</si>
  <si>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</si>
  <si>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</si>
  <si>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</si>
  <si>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</si>
  <si>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</si>
  <si>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</si>
  <si>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</si>
  <si>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</si>
  <si>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</si>
  <si>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</si>
  <si>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</si>
  <si>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</si>
  <si>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</si>
  <si>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</si>
  <si>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</si>
  <si>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</si>
  <si>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</si>
  <si>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</si>
  <si>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</si>
  <si>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</si>
  <si>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</si>
  <si>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</si>
  <si>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</si>
  <si>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</si>
  <si>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</si>
  <si>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</si>
  <si>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</si>
  <si>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</si>
  <si>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</si>
  <si>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</si>
  <si>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</si>
  <si>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</si>
  <si>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</si>
  <si>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</si>
  <si>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</si>
  <si>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</si>
  <si>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</si>
  <si>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</si>
  <si>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</si>
  <si>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</si>
  <si>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</si>
  <si>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</si>
  <si>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</si>
  <si>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</si>
  <si>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</si>
  <si>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</si>
  <si>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</si>
  <si>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</si>
  <si>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</si>
  <si>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</si>
  <si>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</si>
  <si>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</si>
  <si>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</si>
  <si>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</si>
  <si>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</si>
  <si>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</si>
  <si>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</si>
  <si>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</si>
  <si>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</si>
  <si>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</si>
  <si>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</si>
  <si>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</si>
  <si>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</si>
  <si>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</si>
  <si>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</si>
  <si>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</si>
  <si>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</si>
  <si>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</si>
  <si>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</si>
  <si>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</si>
  <si>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</si>
  <si>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</si>
  <si>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</si>
  <si>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</si>
  <si>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</si>
  <si>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</si>
  <si>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</si>
  <si>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</si>
  <si>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</si>
  <si>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</si>
  <si>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</si>
  <si>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</si>
  <si>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</si>
  <si>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</si>
  <si>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</si>
  <si>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</si>
  <si>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</si>
  <si>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</si>
  <si>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</si>
  <si>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</si>
  <si>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</si>
  <si>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</si>
  <si>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</si>
  <si>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</si>
  <si>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</si>
  <si>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</si>
  <si>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</si>
  <si>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</si>
  <si>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</si>
  <si>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</si>
  <si>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</si>
  <si>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</si>
  <si>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</si>
  <si>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</si>
  <si>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</si>
  <si>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</si>
  <si>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</si>
  <si>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</si>
  <si>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</si>
  <si>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</si>
  <si>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</si>
  <si>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</si>
  <si>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</si>
  <si>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</si>
  <si>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</si>
  <si>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</si>
  <si>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</si>
  <si>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</si>
  <si>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</si>
  <si>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</si>
  <si>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</si>
  <si>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</si>
  <si>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</si>
  <si>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</si>
  <si>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</si>
  <si>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</si>
  <si>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</si>
  <si>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</si>
  <si>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</si>
  <si>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</si>
  <si>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</si>
  <si>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</si>
  <si>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</si>
  <si>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</si>
  <si>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</si>
  <si>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</si>
  <si>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</si>
  <si>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</si>
  <si>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</si>
  <si>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</si>
  <si>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</si>
  <si>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</si>
  <si>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</si>
  <si>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</si>
  <si>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</si>
  <si>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</si>
  <si>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</si>
  <si>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</si>
  <si>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</si>
  <si>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</si>
  <si>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</si>
  <si>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</si>
  <si>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</si>
  <si>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</si>
  <si>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</si>
  <si>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</si>
  <si>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</si>
  <si>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</si>
  <si>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</si>
  <si>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</si>
  <si>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</si>
  <si>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</si>
  <si>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</si>
  <si>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</si>
  <si>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</si>
  <si>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</si>
  <si>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</si>
  <si>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</si>
  <si>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</si>
  <si>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</si>
  <si>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</si>
  <si>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</si>
  <si>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</si>
  <si>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</si>
  <si>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</si>
  <si>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</si>
  <si>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</si>
  <si>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</si>
  <si>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</si>
  <si>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</si>
  <si>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</si>
  <si>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</si>
  <si>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</si>
  <si>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</si>
  <si>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</si>
  <si>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</si>
  <si>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</si>
  <si>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</si>
  <si>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</si>
  <si>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</si>
  <si>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</si>
  <si>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</si>
  <si>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</si>
  <si>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</si>
  <si>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</si>
  <si>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</si>
  <si>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</si>
  <si>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</si>
  <si>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</si>
  <si>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</si>
  <si>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</si>
  <si>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</si>
  <si>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</si>
  <si>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</si>
  <si>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</si>
  <si>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</si>
  <si>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</si>
  <si>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</si>
  <si>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</si>
  <si>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</si>
  <si>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</si>
  <si>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</si>
  <si>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</si>
  <si>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</si>
  <si>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</si>
  <si>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</si>
  <si>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</si>
  <si>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</si>
  <si>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</si>
  <si>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</si>
  <si>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</si>
  <si>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</si>
  <si>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</si>
  <si>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</si>
  <si>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</si>
  <si>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</si>
  <si>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</si>
  <si>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</si>
  <si>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</si>
  <si>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</si>
  <si>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</si>
  <si>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</si>
  <si>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</si>
  <si>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</si>
  <si>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</si>
  <si>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</si>
  <si>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</si>
  <si>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</si>
  <si>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</si>
  <si>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</si>
  <si>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</si>
  <si>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</si>
  <si>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</si>
  <si>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</si>
  <si>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</si>
  <si>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</si>
  <si>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</si>
  <si>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</si>
  <si>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</si>
  <si>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</si>
  <si>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</si>
  <si>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</si>
  <si>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</si>
  <si>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</si>
  <si>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</si>
  <si>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</si>
  <si>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</si>
  <si>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</si>
  <si>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</si>
  <si>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</si>
  <si>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</si>
  <si>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</si>
  <si>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</si>
  <si>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</si>
  <si>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</si>
  <si>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</si>
  <si>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</si>
  <si>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</si>
  <si>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</si>
  <si>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</si>
  <si>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</si>
  <si>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</si>
  <si>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</si>
  <si>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</si>
  <si>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</si>
  <si>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</si>
  <si>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</si>
  <si>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</si>
  <si>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</si>
  <si>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</si>
  <si>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</si>
  <si>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</si>
  <si>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</si>
  <si>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</si>
  <si>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</si>
  <si>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</si>
  <si>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</si>
  <si>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</si>
  <si>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</si>
  <si>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</si>
  <si>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</si>
  <si>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</si>
  <si>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</si>
  <si>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</si>
  <si>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</si>
  <si>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</si>
  <si>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</si>
  <si>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</si>
  <si>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</si>
  <si>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</si>
  <si>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</si>
  <si>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</si>
  <si>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</si>
  <si>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</si>
  <si>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</si>
  <si>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</si>
  <si>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</si>
  <si>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</si>
  <si>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</si>
  <si>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</si>
  <si>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</si>
  <si>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</si>
  <si>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</si>
  <si>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</si>
  <si>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</si>
  <si>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</si>
  <si>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</si>
  <si>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</si>
  <si>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</si>
  <si>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</si>
  <si>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</si>
  <si>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</si>
  <si>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</si>
  <si>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</si>
  <si>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</si>
  <si>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</si>
  <si>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</si>
  <si>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</si>
  <si>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</si>
  <si>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</si>
  <si>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</si>
  <si>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</si>
  <si>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</si>
  <si>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</si>
  <si>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</si>
  <si>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</si>
  <si>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</si>
  <si>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</si>
  <si>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</si>
  <si>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</si>
  <si>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</si>
  <si>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</si>
  <si>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</si>
  <si>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</si>
  <si>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</si>
  <si>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</si>
  <si>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</si>
  <si>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</si>
  <si>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</si>
  <si>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</si>
  <si>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</si>
  <si>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</si>
  <si>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</si>
  <si>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</si>
  <si>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</si>
  <si>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</si>
  <si>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</si>
  <si>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</si>
  <si>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</si>
  <si>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</si>
  <si>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</si>
  <si>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</si>
  <si>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</si>
  <si>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</si>
  <si>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</si>
  <si>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</si>
  <si>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</si>
  <si>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</si>
  <si>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</si>
  <si>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</si>
  <si>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</si>
  <si>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</si>
  <si>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</si>
  <si>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</si>
  <si>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</si>
  <si>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</si>
  <si>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</si>
  <si>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</si>
  <si>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</si>
  <si>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</si>
  <si>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</si>
  <si>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</si>
  <si>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</si>
  <si>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</si>
  <si>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</si>
  <si>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</si>
  <si>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</si>
  <si>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</si>
  <si>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</si>
  <si>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</si>
  <si>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</si>
  <si>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</si>
  <si>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</si>
  <si>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</si>
  <si>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</si>
  <si>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</si>
  <si>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</si>
  <si>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</si>
  <si>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</si>
  <si>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</si>
  <si>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</si>
  <si>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</si>
  <si>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</si>
  <si>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</si>
  <si>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</si>
  <si>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</si>
  <si>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</si>
  <si>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</si>
  <si>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</si>
  <si>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</si>
  <si>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</si>
  <si>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</si>
  <si>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</si>
  <si>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</si>
  <si>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</si>
  <si>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</si>
  <si>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</si>
  <si>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</si>
  <si>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</si>
  <si>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</si>
  <si>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</si>
  <si>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</si>
  <si>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</si>
  <si>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</si>
  <si>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</si>
  <si>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</si>
  <si>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</si>
  <si>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</si>
  <si>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</si>
  <si>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</si>
  <si>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</si>
  <si>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</si>
  <si>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</si>
  <si>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</si>
  <si>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</si>
  <si>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</si>
  <si>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</si>
  <si>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</si>
  <si>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</si>
  <si>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</si>
  <si>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</si>
  <si>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</si>
  <si>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</si>
  <si>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</si>
  <si>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</si>
  <si>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</si>
  <si>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</si>
  <si>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</si>
  <si>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</si>
  <si>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</si>
  <si>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</si>
  <si>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</si>
  <si>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</si>
  <si>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</si>
  <si>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</si>
  <si>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</si>
  <si>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</si>
  <si>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</si>
  <si>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</si>
  <si>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</si>
  <si>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</si>
  <si>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</si>
  <si>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</si>
  <si>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</si>
  <si>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</si>
  <si>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</si>
  <si>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</si>
  <si>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</si>
  <si>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</si>
  <si>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</si>
  <si>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</si>
  <si>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</si>
  <si>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</si>
  <si>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</si>
  <si>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</si>
  <si>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</si>
  <si>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</si>
  <si>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</si>
  <si>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</si>
  <si>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</si>
  <si>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</si>
  <si>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</si>
  <si>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</si>
  <si>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</si>
  <si>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</si>
  <si>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</si>
  <si>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</si>
  <si>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</si>
  <si>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</si>
  <si>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</si>
  <si>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</si>
  <si>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</si>
  <si>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</si>
  <si>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</si>
  <si>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</si>
  <si>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</si>
  <si>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</si>
  <si>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</si>
  <si>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</si>
  <si>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</si>
  <si>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</si>
  <si>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</si>
  <si>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</si>
  <si>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</si>
  <si>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</si>
  <si>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</si>
  <si>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</si>
  <si>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</si>
  <si>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</si>
  <si>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</si>
  <si>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</si>
  <si>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</si>
  <si>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</si>
  <si>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</si>
  <si>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</si>
  <si>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</si>
  <si>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</si>
  <si>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</si>
  <si>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</si>
  <si>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</si>
  <si>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</si>
  <si>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</si>
  <si>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</si>
  <si>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</si>
  <si>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</si>
  <si>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</si>
  <si>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</si>
  <si>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</si>
  <si>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</si>
  <si>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</si>
  <si>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</si>
  <si>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</si>
  <si>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</si>
  <si>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</si>
  <si>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</si>
  <si>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</si>
  <si>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</si>
  <si>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</si>
  <si>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</si>
  <si>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</si>
  <si>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</si>
  <si>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</si>
  <si>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</si>
  <si>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</si>
  <si>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</si>
  <si>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</si>
  <si>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</si>
  <si>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</si>
  <si>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</si>
  <si>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</si>
  <si>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</si>
  <si>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</si>
  <si>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</si>
  <si>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</si>
  <si>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</si>
  <si>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</si>
  <si>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</si>
  <si>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</si>
  <si>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</si>
  <si>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</si>
  <si>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</si>
  <si>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</si>
  <si>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</si>
  <si>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</si>
  <si>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</si>
  <si>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</si>
  <si>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</si>
  <si>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</si>
  <si>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</si>
  <si>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</si>
  <si>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</si>
  <si>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</si>
  <si>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</si>
  <si>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</si>
  <si>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</si>
  <si>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</si>
  <si>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</si>
  <si>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</si>
  <si>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</si>
  <si>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</si>
  <si>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</si>
  <si>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</si>
  <si>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</si>
  <si>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</si>
  <si>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</si>
  <si>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</si>
  <si>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</si>
  <si>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</si>
  <si>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</si>
  <si>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</si>
  <si>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</si>
  <si>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</si>
  <si>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</si>
  <si>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</si>
  <si>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</si>
  <si>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</si>
  <si>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</si>
  <si>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</si>
  <si>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</si>
  <si>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</si>
  <si>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</si>
  <si>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</si>
  <si>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</si>
  <si>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</si>
  <si>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</si>
  <si>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</si>
  <si>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</si>
  <si>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</si>
  <si>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</si>
  <si>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</si>
  <si>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</si>
  <si>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</si>
  <si>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</si>
  <si>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</si>
  <si>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</si>
  <si>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</si>
  <si>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</si>
  <si>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</si>
  <si>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</si>
  <si>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</si>
  <si>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</si>
  <si>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</si>
  <si>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</si>
  <si>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</si>
  <si>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</si>
  <si>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</si>
  <si>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</si>
  <si>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</si>
  <si>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</si>
  <si>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</si>
  <si>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</si>
  <si>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</si>
  <si>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</si>
  <si>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</si>
  <si>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</si>
  <si>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</si>
  <si>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</si>
  <si>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</si>
  <si>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</si>
  <si>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</si>
  <si>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</si>
  <si>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</si>
  <si>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</si>
  <si>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</si>
  <si>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</si>
  <si>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</si>
  <si>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</si>
  <si>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</si>
  <si>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</si>
  <si>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</si>
  <si>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</si>
  <si>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</si>
  <si>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</si>
  <si>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</si>
  <si>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</si>
  <si>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</si>
  <si>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</si>
  <si>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</si>
  <si>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</si>
  <si>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</si>
  <si>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</si>
  <si>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</si>
  <si>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</si>
  <si>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</si>
  <si>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</si>
  <si>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</si>
  <si>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</si>
  <si>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</si>
  <si>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</si>
  <si>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</si>
  <si>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</si>
  <si>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</si>
  <si>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</si>
  <si>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</si>
  <si>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</si>
  <si>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</si>
  <si>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</si>
  <si>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</si>
  <si>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</si>
  <si>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</si>
  <si>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</si>
  <si>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</si>
  <si>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</si>
  <si>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</si>
  <si>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</si>
  <si>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</si>
  <si>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</si>
  <si>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</si>
  <si>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</si>
  <si>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</si>
  <si>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</si>
  <si>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</si>
  <si>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</si>
  <si>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</si>
  <si>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</si>
  <si>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</si>
  <si>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</si>
  <si>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</si>
  <si>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</si>
  <si>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</si>
  <si>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</si>
  <si>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</si>
  <si>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</si>
  <si>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</si>
  <si>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</si>
  <si>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</si>
  <si>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</si>
  <si>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</si>
  <si>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</si>
  <si>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</si>
  <si>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</si>
  <si>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</si>
  <si>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</si>
  <si>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</si>
  <si>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</si>
  <si>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</si>
  <si>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</si>
  <si>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</si>
  <si>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</si>
  <si>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</si>
  <si>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</si>
  <si>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</si>
  <si>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</si>
  <si>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</si>
  <si>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</si>
  <si>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</si>
  <si>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</si>
  <si>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</si>
  <si>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</si>
  <si>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</si>
  <si>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</si>
  <si>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</si>
  <si>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</si>
  <si>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</si>
  <si>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</si>
  <si>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</si>
  <si>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</si>
  <si>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</si>
  <si>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</si>
  <si>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</si>
  <si>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</si>
  <si>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</si>
  <si>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</si>
  <si>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</si>
  <si>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</si>
  <si>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</si>
  <si>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</si>
  <si>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</si>
  <si>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</si>
  <si>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</si>
  <si>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</si>
  <si>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</si>
  <si>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</si>
  <si>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</si>
  <si>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</si>
  <si>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</si>
  <si>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</si>
  <si>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</si>
  <si>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</si>
  <si>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</si>
  <si>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</si>
  <si>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</si>
  <si>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</si>
  <si>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</si>
  <si>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</si>
  <si>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</si>
  <si>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</si>
  <si>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</si>
  <si>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</si>
  <si>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</si>
  <si>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</si>
  <si>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</si>
  <si>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</si>
  <si>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</si>
  <si>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</si>
  <si>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</si>
  <si>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</si>
  <si>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</si>
  <si>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</si>
  <si>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</si>
  <si>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</si>
  <si>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</si>
  <si>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</si>
  <si>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</si>
  <si>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</si>
  <si>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</si>
  <si>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</si>
  <si>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</si>
  <si>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</si>
  <si>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</si>
  <si>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</si>
  <si>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</si>
  <si>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</si>
  <si>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</si>
  <si>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</si>
  <si>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</si>
  <si>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</si>
  <si>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</si>
  <si>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</si>
  <si>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</si>
  <si>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</si>
  <si>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</si>
  <si>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</si>
  <si>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</si>
  <si>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</si>
  <si>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</si>
  <si>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</si>
  <si>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</si>
  <si>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</si>
  <si>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</si>
  <si>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</si>
  <si>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</si>
  <si>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</si>
  <si>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</si>
  <si>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</si>
  <si>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</si>
  <si>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</si>
  <si>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</si>
  <si>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</si>
  <si>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</si>
  <si>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</si>
  <si>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</si>
  <si>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</si>
  <si>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</si>
  <si>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</si>
  <si>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</si>
  <si>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</si>
  <si>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</si>
  <si>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</si>
  <si>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</si>
  <si>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</si>
  <si>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</si>
  <si>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</si>
  <si>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</si>
  <si>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</si>
  <si>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</si>
  <si>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</si>
  <si>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</si>
  <si>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</si>
  <si>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</si>
  <si>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</si>
  <si>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</si>
  <si>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</si>
  <si>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</si>
  <si>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</si>
  <si>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</si>
  <si>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</si>
  <si>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</si>
  <si>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</si>
  <si>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</si>
  <si>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</si>
  <si>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</si>
  <si>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</si>
  <si>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</si>
  <si>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</si>
  <si>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</si>
  <si>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</si>
  <si>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</si>
  <si>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</si>
  <si>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</si>
  <si>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</si>
  <si>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</si>
  <si>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</si>
  <si>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</si>
  <si>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</si>
  <si>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</si>
  <si>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</si>
  <si>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</si>
  <si>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</si>
  <si>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</si>
  <si>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</si>
  <si>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</si>
  <si>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</si>
  <si>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</si>
  <si>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</si>
  <si>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</si>
  <si>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</si>
  <si>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</si>
  <si>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</si>
  <si>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</si>
  <si>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</si>
  <si>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</si>
  <si>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</si>
  <si>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</si>
  <si>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</si>
  <si>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</si>
  <si>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</si>
  <si>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</si>
  <si>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</si>
  <si>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</si>
  <si>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</si>
  <si>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</si>
  <si>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</si>
  <si>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</si>
  <si>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</si>
  <si>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</si>
  <si>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</si>
  <si>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</si>
  <si>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</si>
  <si>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</si>
  <si>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</si>
  <si>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</si>
  <si>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</si>
  <si>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</si>
  <si>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</si>
  <si>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</si>
  <si>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</si>
  <si>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</si>
  <si>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</si>
  <si>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</si>
  <si>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</si>
  <si>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</si>
  <si>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</si>
  <si>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</si>
  <si>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</si>
  <si>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</si>
  <si>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</si>
  <si>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</si>
  <si>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</si>
  <si>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</si>
  <si>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</si>
  <si>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</si>
  <si>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</si>
  <si>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</si>
  <si>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</si>
  <si>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</si>
  <si>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</si>
  <si>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</si>
  <si>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</si>
  <si>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</si>
  <si>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</si>
  <si>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</si>
  <si>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</si>
  <si>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</si>
  <si>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</si>
  <si>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</si>
  <si>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</si>
  <si>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</si>
  <si>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</si>
  <si>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</si>
  <si>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</si>
  <si>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</si>
  <si>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</si>
  <si>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</si>
  <si>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</si>
  <si>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</si>
  <si>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</si>
  <si>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</si>
  <si>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</si>
  <si>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</si>
  <si>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</si>
  <si>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</si>
  <si>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</si>
  <si>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</si>
  <si>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</si>
  <si>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</si>
  <si>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</si>
  <si>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</si>
  <si>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</si>
  <si>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</si>
  <si>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</si>
  <si>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</si>
  <si>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</si>
  <si>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</si>
  <si>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</si>
  <si>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</si>
  <si>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</si>
  <si>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</si>
  <si>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</si>
  <si>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</si>
  <si>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</si>
  <si>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</si>
  <si>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</si>
  <si>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</si>
  <si>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</si>
  <si>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</si>
  <si>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</si>
  <si>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</si>
  <si>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</si>
  <si>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</si>
  <si>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</si>
  <si>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</si>
  <si>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</si>
  <si>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</si>
  <si>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</si>
  <si>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</si>
  <si>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</si>
  <si>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</si>
  <si>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</si>
  <si>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</si>
  <si>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</si>
  <si>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</si>
  <si>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</si>
  <si>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</si>
  <si>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</si>
  <si>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</si>
  <si>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</si>
  <si>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</si>
  <si>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</si>
  <si>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</si>
  <si>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</si>
  <si>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</si>
  <si>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</si>
  <si>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</si>
  <si>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</si>
  <si>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</si>
  <si>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</si>
  <si>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</si>
  <si>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</si>
  <si>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</si>
  <si>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</si>
  <si>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</si>
  <si>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</si>
  <si>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</si>
  <si>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</si>
  <si>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</si>
  <si>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</si>
  <si>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</si>
  <si>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</si>
  <si>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</si>
  <si>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</si>
  <si>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</si>
  <si>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</si>
  <si>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</si>
  <si>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</si>
  <si>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</si>
  <si>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</si>
  <si>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</si>
  <si>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</si>
  <si>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</si>
  <si>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</si>
  <si>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</si>
  <si>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</si>
  <si>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</si>
  <si>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</si>
  <si>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</si>
  <si>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</si>
  <si>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</si>
  <si>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</si>
  <si>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</si>
  <si>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</si>
  <si>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</si>
  <si>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</si>
  <si>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</si>
  <si>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</si>
  <si>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</si>
  <si>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</si>
  <si>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</si>
  <si>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</si>
  <si>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</si>
  <si>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</si>
  <si>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</si>
  <si>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</si>
  <si>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</si>
  <si>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</si>
  <si>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</si>
  <si>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</si>
  <si>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</si>
  <si>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</si>
  <si>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</si>
  <si>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</si>
  <si>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</si>
  <si>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</si>
  <si>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</si>
  <si>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</si>
  <si>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</si>
  <si>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</si>
  <si>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</si>
  <si>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</si>
  <si>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</si>
  <si>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</si>
  <si>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</si>
  <si>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</si>
  <si>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</si>
  <si>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</si>
  <si>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</si>
  <si>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</si>
  <si>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</si>
  <si>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</si>
  <si>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</si>
  <si>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</si>
  <si>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</si>
  <si>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</si>
  <si>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</si>
  <si>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</si>
  <si>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</si>
  <si>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</si>
  <si>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</si>
  <si>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</si>
  <si>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</si>
  <si>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</si>
  <si>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</si>
  <si>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</si>
  <si>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</si>
  <si>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</si>
  <si>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</si>
  <si>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</si>
  <si>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</si>
  <si>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</si>
  <si>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</si>
  <si>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</si>
  <si>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</si>
  <si>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</si>
  <si>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</si>
  <si>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</si>
  <si>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</si>
  <si>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</si>
  <si>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</si>
  <si>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</si>
  <si>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</si>
  <si>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</si>
  <si>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</si>
  <si>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</si>
  <si>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</si>
  <si>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</si>
  <si>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</si>
  <si>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</si>
  <si>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</si>
  <si>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</si>
  <si>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</si>
  <si>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</si>
  <si>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</si>
  <si>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</si>
  <si>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</si>
  <si>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</si>
  <si>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</si>
  <si>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</si>
  <si>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</si>
  <si>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</si>
  <si>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</si>
  <si>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</si>
  <si>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</si>
  <si>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</si>
  <si>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</si>
  <si>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</si>
  <si>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</si>
  <si>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</si>
  <si>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</si>
  <si>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</si>
  <si>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</si>
  <si>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</si>
  <si>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</si>
  <si>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</si>
  <si>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</si>
  <si>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</si>
  <si>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</si>
  <si>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</si>
  <si>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</si>
  <si>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</si>
  <si>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</si>
  <si>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</si>
  <si>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</si>
  <si>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</si>
  <si>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</si>
  <si>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</si>
  <si>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</si>
  <si>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</si>
  <si>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</si>
  <si>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</si>
  <si>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</si>
  <si>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</si>
  <si>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</si>
  <si>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</si>
  <si>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</si>
  <si>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</si>
  <si>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</si>
  <si>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</si>
  <si>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</si>
  <si>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</si>
  <si>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</si>
  <si>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</si>
  <si>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</si>
  <si>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</si>
  <si>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</si>
  <si>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</si>
  <si>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</si>
  <si>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</si>
  <si>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</si>
  <si>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</si>
  <si>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</si>
  <si>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</si>
  <si>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</si>
  <si>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</si>
  <si>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</si>
  <si>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</si>
  <si>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</si>
  <si>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</si>
  <si>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</si>
  <si>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</si>
  <si>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</si>
  <si>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</si>
  <si>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</si>
  <si>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</si>
  <si>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</si>
  <si>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</si>
  <si>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</si>
  <si>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</si>
  <si>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</si>
  <si>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</si>
  <si>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</si>
  <si>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</si>
  <si>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</si>
  <si>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</si>
  <si>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</si>
  <si>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</si>
  <si>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</si>
  <si>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</si>
  <si>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</si>
  <si>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</si>
  <si>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</si>
  <si>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</si>
  <si>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</si>
  <si>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</si>
  <si>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</si>
  <si>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</si>
  <si>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</si>
  <si>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</si>
  <si>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</si>
  <si>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</si>
  <si>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</si>
  <si>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</si>
  <si>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</si>
  <si>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</si>
  <si>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</si>
  <si>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</si>
  <si>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</si>
  <si>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</si>
  <si>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</si>
  <si>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</si>
  <si>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</si>
  <si>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</si>
  <si>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</si>
  <si>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</si>
  <si>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</si>
  <si>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</si>
  <si>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</si>
  <si>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</si>
  <si>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</si>
  <si>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</si>
  <si>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</si>
  <si>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</si>
  <si>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</si>
  <si>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</si>
  <si>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</si>
  <si>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</si>
  <si>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</si>
  <si>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</si>
  <si>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</si>
  <si>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</si>
  <si>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</si>
  <si>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</si>
  <si>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</si>
  <si>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</si>
  <si>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</si>
  <si>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</si>
  <si>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</si>
  <si>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</si>
  <si>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</si>
  <si>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</si>
  <si>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</si>
  <si>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</si>
  <si>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</si>
  <si>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</si>
  <si>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</si>
  <si>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</si>
  <si>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</si>
  <si>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</si>
  <si>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</si>
  <si>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</si>
  <si>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</si>
  <si>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</si>
  <si>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</si>
  <si>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</si>
  <si>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</si>
  <si>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</si>
  <si>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</si>
  <si>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</si>
  <si>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</si>
  <si>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</si>
  <si>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</si>
  <si>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</si>
  <si>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</si>
  <si>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</si>
  <si>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</si>
  <si>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</si>
  <si>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</si>
  <si>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</si>
  <si>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</si>
  <si>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</si>
  <si>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</si>
  <si>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</si>
  <si>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</si>
  <si>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</si>
  <si>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</si>
  <si>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</si>
  <si>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</si>
  <si>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</si>
  <si>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</si>
  <si>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</si>
  <si>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</si>
  <si>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</si>
  <si>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</si>
  <si>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</si>
  <si>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</si>
  <si>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</si>
  <si>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</si>
  <si>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</si>
  <si>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</si>
  <si>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</si>
  <si>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</si>
  <si>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</si>
  <si>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</si>
  <si>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</si>
  <si>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</si>
  <si>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</si>
  <si>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</si>
  <si>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</si>
  <si>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</si>
  <si>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</si>
  <si>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</si>
  <si>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</si>
  <si>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</si>
  <si>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</si>
  <si>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</si>
  <si>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</si>
  <si>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</si>
  <si>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</si>
  <si>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</si>
  <si>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</si>
  <si>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</si>
  <si>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</si>
  <si>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</si>
  <si>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</si>
  <si>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</si>
  <si>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</si>
  <si>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</si>
  <si>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</si>
  <si>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</si>
  <si>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</si>
  <si>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</si>
  <si>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</si>
  <si>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</si>
  <si>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</si>
  <si>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</si>
  <si>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</si>
  <si>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</si>
  <si>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</si>
  <si>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</si>
  <si>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</si>
  <si>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</si>
  <si>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</si>
  <si>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</si>
  <si>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</si>
  <si>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</si>
  <si>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</si>
  <si>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</si>
  <si>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</si>
  <si>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</si>
  <si>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</si>
  <si>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</si>
  <si>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</si>
  <si>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</si>
  <si>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</si>
  <si>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</si>
  <si>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</si>
  <si>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</si>
  <si>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</si>
  <si>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</si>
  <si>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</si>
  <si>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</si>
  <si>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</si>
  <si>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</si>
  <si>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</si>
  <si>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</si>
  <si>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</si>
  <si>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</si>
  <si>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</si>
  <si>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</si>
  <si>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</si>
  <si>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</si>
  <si>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</si>
  <si>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</si>
  <si>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</si>
  <si>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</si>
  <si>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</si>
  <si>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</si>
  <si>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</si>
  <si>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</si>
  <si>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</si>
  <si>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</si>
  <si>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</si>
  <si>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</si>
  <si>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</si>
  <si>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</si>
  <si>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</si>
  <si>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</si>
  <si>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</si>
  <si>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</si>
  <si>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</si>
  <si>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</si>
  <si>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</si>
  <si>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</si>
  <si>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</si>
  <si>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</si>
  <si>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</si>
  <si>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</si>
  <si>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</si>
  <si>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</si>
  <si>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</si>
  <si>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</si>
  <si>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</si>
  <si>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</si>
  <si>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</si>
  <si>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</si>
  <si>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</si>
  <si>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</si>
  <si>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</si>
  <si>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</si>
  <si>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</si>
  <si>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</si>
  <si>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</si>
  <si>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</si>
  <si>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</si>
  <si>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</si>
  <si>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</si>
  <si>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</si>
  <si>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</si>
  <si>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</si>
  <si>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</si>
  <si>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</si>
  <si>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</si>
  <si>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</si>
  <si>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</si>
  <si>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</si>
  <si>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</si>
  <si>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</si>
  <si>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</si>
  <si>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</si>
  <si>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</si>
  <si>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</si>
  <si>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</si>
  <si>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</si>
  <si>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</si>
  <si>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</si>
  <si>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</si>
  <si>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</si>
  <si>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</si>
  <si>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</si>
  <si>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</si>
  <si>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</si>
  <si>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</si>
  <si>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</si>
  <si>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</si>
  <si>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</si>
  <si>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</si>
  <si>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</si>
  <si>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</si>
  <si>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</si>
  <si>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</si>
  <si>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</si>
  <si>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</si>
  <si>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</si>
  <si>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</si>
  <si>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</si>
  <si>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</si>
  <si>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</si>
  <si>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</si>
  <si>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</si>
  <si>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</si>
  <si>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</si>
  <si>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</si>
  <si>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</si>
  <si>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</si>
  <si>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</si>
  <si>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</si>
  <si>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</si>
  <si>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</si>
  <si>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</si>
  <si>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</si>
  <si>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</si>
  <si>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</si>
  <si>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</si>
  <si>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</si>
  <si>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</si>
  <si>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</si>
  <si>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</si>
  <si>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</si>
  <si>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</si>
  <si>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</si>
  <si>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</si>
  <si>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</si>
  <si>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</si>
  <si>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</si>
  <si>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</si>
  <si>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</si>
  <si>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</si>
  <si>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</si>
  <si>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</si>
  <si>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</si>
  <si>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</si>
  <si>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</si>
  <si>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</si>
  <si>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</si>
  <si>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</si>
  <si>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</si>
  <si>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</si>
  <si>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</si>
  <si>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</si>
  <si>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</si>
  <si>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</si>
  <si>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</si>
  <si>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</si>
  <si>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</si>
  <si>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</si>
  <si>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</si>
  <si>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</si>
  <si>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</si>
  <si>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</si>
  <si>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</si>
  <si>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</si>
  <si>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</si>
  <si>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</si>
  <si>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</si>
  <si>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</si>
  <si>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</si>
  <si>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</si>
  <si>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</si>
  <si>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</si>
  <si>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</si>
  <si>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</si>
  <si>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</si>
  <si>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</si>
  <si>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</si>
  <si>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</si>
  <si>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</si>
  <si>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</si>
  <si>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</si>
  <si>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</si>
  <si>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</si>
  <si>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</si>
  <si>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</si>
  <si>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</si>
  <si>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</si>
  <si>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</si>
  <si>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</si>
  <si>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</si>
  <si>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</si>
  <si>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</si>
  <si>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</si>
  <si>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</si>
  <si>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</si>
  <si>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</si>
  <si>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</si>
  <si>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</si>
  <si>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</si>
  <si>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</si>
  <si>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</si>
  <si>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</si>
  <si>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</si>
  <si>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</si>
  <si>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</si>
  <si>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</si>
  <si>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</si>
  <si>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</si>
  <si>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</si>
  <si>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</si>
  <si>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</si>
  <si>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</si>
  <si>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</si>
  <si>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</si>
  <si>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</si>
  <si>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</si>
  <si>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</si>
  <si>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</si>
  <si>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</si>
  <si>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</si>
  <si>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</si>
  <si>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</si>
  <si>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</si>
  <si>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</si>
  <si>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</si>
  <si>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</si>
  <si>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</si>
  <si>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</si>
  <si>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</si>
  <si>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</si>
  <si>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</si>
  <si>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</si>
  <si>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</si>
  <si>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</si>
  <si>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</si>
  <si>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</si>
  <si>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</si>
  <si>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</si>
  <si>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</si>
  <si>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</si>
  <si>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</si>
  <si>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</si>
  <si>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</si>
  <si>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</si>
  <si>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</si>
  <si>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</si>
  <si>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</si>
  <si>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</si>
  <si>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</si>
  <si>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</si>
  <si>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</si>
  <si>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</si>
  <si>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</si>
  <si>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</si>
  <si>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</si>
  <si>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</si>
  <si>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</si>
  <si>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</si>
  <si>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</si>
  <si>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</si>
  <si>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</si>
  <si>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</si>
  <si>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</si>
  <si>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</si>
  <si>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</si>
  <si>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</si>
  <si>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</si>
  <si>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</si>
  <si>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</si>
  <si>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</si>
  <si>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</si>
  <si>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</si>
  <si>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</si>
  <si>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</si>
  <si>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</si>
  <si>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</si>
  <si>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</si>
  <si>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</si>
  <si>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</si>
  <si>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</si>
  <si>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</si>
  <si>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</si>
  <si>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</si>
  <si>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</si>
  <si>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</si>
  <si>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</si>
  <si>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</si>
  <si>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</si>
  <si>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</si>
  <si>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</si>
  <si>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</si>
  <si>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</si>
  <si>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</si>
  <si>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</si>
  <si>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</si>
  <si>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</si>
  <si>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</si>
  <si>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</si>
  <si>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</si>
  <si>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</si>
  <si>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</si>
  <si>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</si>
  <si>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</si>
  <si>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</si>
  <si>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</si>
  <si>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</si>
  <si>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</si>
  <si>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</si>
  <si>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</si>
  <si>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</si>
  <si>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</si>
  <si>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</si>
  <si>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</si>
  <si>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</si>
  <si>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</si>
  <si>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</si>
  <si>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</si>
  <si>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</si>
  <si>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</si>
  <si>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</si>
  <si>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</si>
  <si>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</si>
  <si>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</si>
  <si>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</si>
  <si>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</si>
  <si>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</si>
  <si>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</si>
  <si>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</si>
  <si>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</si>
  <si>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</si>
  <si>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</si>
  <si>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</si>
  <si>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</si>
  <si>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</si>
  <si>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</si>
  <si>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</si>
  <si>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</si>
  <si>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</si>
  <si>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</si>
  <si>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</si>
  <si>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</si>
  <si>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</si>
  <si>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</si>
  <si>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</si>
  <si>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</si>
  <si>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</si>
  <si>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</si>
  <si>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</si>
  <si>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</si>
  <si>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</si>
  <si>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</si>
  <si>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</si>
  <si>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</si>
  <si>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</si>
  <si>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</si>
  <si>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</si>
  <si>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</si>
  <si>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</si>
  <si>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</si>
  <si>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</si>
  <si>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</si>
  <si>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</si>
  <si>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</si>
  <si>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</si>
  <si>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</si>
  <si>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</si>
  <si>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</si>
  <si>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</si>
  <si>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</si>
  <si>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</si>
  <si>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</si>
  <si>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</si>
  <si>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</si>
  <si>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</si>
  <si>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</si>
  <si>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</si>
  <si>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</si>
  <si>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</si>
  <si>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</si>
  <si>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</si>
  <si>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</si>
  <si>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</si>
  <si>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</si>
  <si>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</si>
  <si>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</si>
  <si>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</si>
  <si>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</si>
  <si>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</si>
  <si>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</si>
  <si>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</si>
  <si>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</si>
  <si>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</si>
  <si>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</si>
  <si>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</si>
  <si>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</si>
  <si>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</si>
  <si>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</si>
  <si>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</si>
  <si>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</si>
  <si>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</si>
  <si>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</si>
  <si>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</si>
  <si>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</si>
  <si>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</si>
  <si>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</si>
  <si>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</si>
  <si>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</si>
  <si>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</si>
  <si>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</si>
  <si>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</si>
  <si>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</si>
  <si>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</si>
  <si>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</si>
  <si>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</si>
  <si>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</si>
  <si>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</si>
  <si>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</si>
  <si>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</si>
  <si>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</si>
  <si>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</si>
  <si>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</si>
  <si>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</si>
  <si>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</si>
  <si>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</si>
  <si>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</si>
  <si>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</si>
  <si>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</si>
  <si>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</si>
  <si>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</si>
  <si>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</si>
  <si>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</si>
  <si>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</si>
  <si>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</si>
  <si>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</si>
  <si>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</si>
  <si>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</si>
  <si>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</si>
  <si>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</si>
  <si>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</si>
  <si>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</si>
  <si>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</si>
  <si>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</si>
  <si>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</si>
  <si>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</si>
  <si>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</si>
  <si>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</si>
  <si>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</si>
  <si>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</si>
  <si>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</si>
  <si>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</si>
  <si>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</si>
  <si>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</si>
  <si>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</si>
  <si>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</si>
  <si>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</si>
  <si>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</si>
  <si>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</si>
  <si>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</si>
  <si>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</si>
  <si>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</si>
  <si>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</si>
  <si>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</si>
  <si>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</si>
  <si>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</si>
  <si>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</si>
  <si>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</si>
  <si>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</si>
  <si>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</si>
  <si>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</si>
  <si>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</si>
  <si>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</si>
  <si>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</si>
  <si>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</si>
  <si>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</si>
  <si>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</si>
  <si>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</si>
  <si>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</si>
  <si>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</si>
  <si>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</si>
  <si>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</si>
  <si>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</si>
  <si>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</si>
  <si>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</si>
  <si>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</si>
  <si>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</si>
  <si>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</si>
  <si>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</si>
  <si>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</si>
  <si>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</si>
  <si>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</si>
  <si>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</si>
  <si>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</si>
  <si>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</si>
  <si>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</si>
  <si>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</si>
  <si>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</si>
  <si>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</si>
  <si>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</si>
  <si>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</si>
  <si>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</si>
  <si>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</si>
  <si>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</si>
  <si>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</si>
  <si>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</si>
  <si>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</si>
  <si>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</si>
  <si>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</si>
  <si>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</si>
  <si>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</si>
  <si>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</si>
  <si>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</si>
  <si>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</si>
  <si>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</si>
  <si>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</si>
  <si>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</si>
  <si>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</si>
  <si>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</si>
  <si>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</si>
  <si>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</si>
  <si>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</si>
  <si>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</si>
  <si>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</si>
  <si>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</si>
  <si>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</si>
  <si>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</si>
  <si>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</si>
  <si>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</si>
  <si>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</si>
  <si>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</si>
  <si>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</si>
  <si>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</si>
  <si>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</si>
  <si>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</si>
  <si>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</si>
  <si>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</si>
  <si>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</si>
  <si>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</si>
  <si>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</si>
  <si>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</si>
  <si>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</si>
  <si>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</si>
  <si>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</si>
  <si>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</si>
  <si>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</si>
  <si>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</si>
  <si>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</si>
  <si>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</si>
  <si>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</si>
  <si>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</si>
  <si>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</si>
  <si>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</si>
  <si>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</si>
  <si>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</si>
  <si>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</si>
  <si>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</si>
  <si>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</si>
  <si>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</si>
  <si>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</si>
  <si>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</si>
  <si>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</si>
  <si>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</si>
  <si>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</si>
  <si>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</si>
  <si>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</si>
  <si>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</si>
  <si>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</si>
  <si>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</si>
  <si>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</si>
  <si>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</si>
  <si>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</si>
  <si>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</si>
  <si>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</si>
  <si>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</si>
  <si>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</si>
  <si>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</si>
  <si>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</si>
  <si>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</si>
  <si>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</si>
  <si>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</si>
  <si>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</si>
  <si>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</si>
  <si>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</si>
  <si>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</si>
  <si>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</si>
  <si>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</si>
  <si>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</si>
  <si>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</si>
  <si>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</si>
  <si>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</si>
  <si>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</si>
  <si>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</si>
  <si>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</si>
  <si>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</si>
  <si>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</si>
  <si>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</si>
  <si>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</si>
  <si>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</si>
  <si>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</si>
  <si>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</si>
  <si>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</si>
  <si>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</si>
  <si>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</si>
  <si>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</si>
  <si>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</si>
  <si>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</si>
  <si>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</si>
  <si>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</si>
  <si>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</si>
  <si>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</si>
  <si>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</si>
  <si>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</si>
  <si>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</si>
  <si>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</si>
  <si>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</si>
  <si>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</si>
  <si>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</si>
  <si>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</si>
  <si>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</si>
  <si>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</si>
  <si>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</si>
  <si>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</si>
  <si>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</si>
  <si>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</si>
  <si>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</si>
  <si>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</si>
  <si>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</si>
  <si>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</si>
  <si>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</si>
  <si>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</si>
  <si>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</si>
  <si>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</si>
  <si>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</si>
  <si>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</si>
  <si>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</si>
  <si>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</si>
  <si>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</si>
  <si>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</si>
  <si>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</si>
  <si>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</si>
  <si>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</si>
  <si>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</si>
  <si>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</si>
  <si>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</si>
  <si>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</si>
  <si>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</si>
  <si>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</si>
  <si>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</si>
  <si>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</si>
  <si>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</si>
  <si>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</si>
  <si>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</si>
  <si>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</si>
  <si>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</si>
  <si>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</si>
  <si>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</si>
  <si>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</si>
  <si>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</si>
  <si>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</si>
  <si>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</si>
  <si>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</si>
  <si>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</si>
  <si>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</si>
  <si>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</si>
  <si>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</si>
  <si>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</si>
  <si>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</si>
  <si>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</si>
  <si>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</si>
  <si>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</si>
  <si>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</si>
  <si>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</si>
  <si>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</si>
  <si>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</si>
  <si>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</si>
  <si>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</si>
  <si>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</si>
  <si>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</si>
  <si>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</si>
  <si>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</si>
  <si>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</si>
  <si>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</si>
  <si>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</si>
  <si>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</si>
  <si>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</si>
  <si>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</si>
  <si>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</si>
  <si>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</si>
  <si>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</si>
  <si>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</si>
  <si>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</si>
  <si>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</si>
  <si>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</si>
  <si>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</si>
  <si>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</si>
  <si>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</si>
  <si>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</si>
  <si>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</si>
  <si>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</si>
  <si>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</si>
  <si>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</si>
  <si>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</si>
  <si>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</si>
  <si>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</si>
  <si>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</si>
  <si>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</si>
  <si>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</si>
  <si>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</si>
  <si>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</si>
  <si>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</si>
  <si>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</si>
  <si>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</si>
  <si>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</si>
  <si>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</si>
  <si>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</si>
  <si>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</si>
  <si>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</si>
  <si>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</si>
  <si>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</si>
  <si>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</si>
  <si>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</si>
  <si>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</si>
  <si>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</si>
  <si>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</si>
  <si>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</si>
  <si>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</si>
  <si>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</si>
  <si>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</si>
  <si>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</si>
  <si>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</si>
  <si>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</si>
  <si>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</si>
  <si>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</si>
  <si>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</si>
  <si>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</si>
  <si>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</si>
  <si>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</si>
  <si>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</si>
  <si>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</si>
  <si>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</si>
  <si>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</si>
  <si>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</si>
  <si>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</si>
  <si>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</si>
  <si>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</si>
  <si>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</si>
  <si>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</si>
  <si>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</si>
  <si>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</si>
  <si>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</si>
  <si>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</si>
  <si>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</si>
  <si>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</si>
  <si>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</si>
  <si>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</si>
  <si>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</si>
  <si>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</si>
  <si>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</si>
  <si>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</si>
  <si>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</si>
  <si>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</si>
  <si>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</si>
  <si>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</si>
  <si>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</si>
  <si>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</si>
  <si>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</si>
  <si>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</si>
  <si>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</si>
  <si>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</si>
  <si>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</si>
  <si>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</si>
  <si>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</si>
  <si>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</si>
  <si>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</si>
  <si>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</si>
  <si>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</si>
  <si>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</si>
  <si>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</si>
  <si>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</si>
  <si>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</si>
  <si>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</si>
  <si>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</si>
  <si>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</si>
  <si>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</si>
  <si>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</si>
  <si>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</si>
  <si>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</si>
  <si>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</si>
  <si>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</si>
  <si>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</si>
  <si>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</si>
  <si>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</si>
  <si>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</si>
  <si>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</si>
  <si>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</si>
  <si>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</si>
  <si>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</si>
  <si>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</si>
  <si>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</si>
  <si>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</si>
  <si>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</si>
  <si>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</si>
  <si>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</si>
  <si>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</si>
  <si>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</si>
  <si>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</si>
  <si>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</si>
  <si>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</si>
  <si>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</si>
  <si>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</si>
  <si>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</si>
  <si>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</si>
  <si>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</si>
  <si>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</si>
  <si>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</si>
  <si>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</si>
  <si>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</si>
  <si>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</si>
  <si>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</si>
  <si>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</si>
  <si>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</si>
  <si>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</si>
  <si>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</si>
  <si>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</si>
  <si>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</si>
  <si>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</si>
  <si>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</si>
  <si>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</si>
  <si>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</si>
  <si>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</si>
  <si>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</si>
  <si>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</si>
  <si>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</si>
  <si>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</si>
  <si>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</si>
  <si>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</si>
  <si>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</si>
  <si>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</si>
  <si>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</si>
  <si>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</si>
  <si>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</si>
  <si>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</si>
  <si>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</si>
  <si>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</si>
  <si>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</si>
  <si>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</si>
  <si>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</si>
  <si>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</si>
  <si>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</si>
  <si>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</si>
  <si>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</si>
  <si>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</si>
  <si>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</si>
  <si>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</si>
  <si>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</si>
  <si>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</si>
  <si>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</si>
  <si>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</si>
  <si>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</si>
  <si>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</si>
  <si>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</si>
  <si>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</si>
  <si>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</si>
  <si>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</si>
  <si>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</si>
  <si>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</si>
  <si>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</si>
  <si>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</si>
  <si>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</si>
  <si>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</si>
  <si>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</si>
  <si>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</si>
  <si>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</si>
  <si>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</si>
  <si>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</si>
  <si>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</si>
  <si>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</si>
  <si>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</si>
  <si>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</si>
  <si>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</si>
  <si>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</si>
  <si>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</si>
  <si>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</si>
  <si>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</si>
  <si>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</si>
  <si>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</si>
  <si>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</si>
  <si>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</si>
  <si>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</si>
  <si>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</si>
  <si>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</si>
  <si>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</si>
  <si>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</si>
  <si>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</si>
  <si>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</si>
  <si>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</si>
  <si>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</si>
  <si>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</si>
  <si>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</si>
  <si>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</si>
  <si>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</si>
  <si>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</si>
  <si>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</si>
  <si>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</si>
  <si>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</si>
  <si>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</si>
  <si>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</si>
  <si>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</si>
  <si>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</si>
  <si>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</si>
  <si>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</si>
  <si>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</si>
  <si>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</si>
  <si>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</si>
  <si>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</si>
  <si>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</si>
  <si>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</si>
  <si>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</si>
  <si>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</si>
  <si>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</si>
  <si>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</si>
  <si>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</si>
  <si>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</si>
  <si>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</si>
  <si>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</si>
  <si>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</si>
  <si>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</si>
  <si>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</si>
  <si>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</si>
  <si>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</si>
  <si>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</si>
  <si>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</si>
  <si>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</si>
  <si>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</si>
  <si>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</si>
  <si>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</si>
  <si>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</si>
  <si>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</si>
  <si>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</si>
  <si>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</si>
  <si>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</si>
  <si>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</si>
  <si>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</si>
  <si>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</si>
  <si>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</si>
  <si>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</si>
  <si>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</si>
  <si>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</si>
  <si>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</si>
  <si>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</si>
  <si>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</si>
  <si>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</si>
  <si>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</si>
  <si>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</si>
  <si>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</si>
  <si>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</si>
  <si>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</si>
  <si>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</si>
  <si>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</si>
  <si>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</si>
  <si>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</si>
  <si>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</si>
  <si>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</si>
  <si>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</si>
  <si>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</si>
  <si>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</si>
  <si>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</si>
  <si>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</si>
  <si>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</si>
  <si>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</si>
  <si>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</si>
  <si>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</si>
  <si>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</si>
  <si>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</si>
  <si>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</si>
  <si>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</si>
  <si>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</si>
  <si>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</si>
  <si>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</si>
  <si>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</si>
  <si>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</si>
  <si>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</si>
  <si>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</si>
  <si>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</si>
  <si>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</si>
  <si>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</si>
  <si>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</si>
  <si>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</si>
  <si>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</si>
  <si>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</si>
  <si>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</si>
  <si>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</si>
  <si>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</si>
  <si>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</si>
  <si>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</si>
  <si>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</si>
  <si>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</si>
  <si>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</si>
  <si>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</si>
  <si>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</si>
  <si>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</si>
  <si>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</si>
  <si>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</si>
  <si>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</si>
  <si>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</si>
  <si>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</si>
  <si>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</si>
  <si>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</si>
  <si>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</si>
  <si>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</si>
  <si>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</si>
  <si>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</si>
  <si>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</si>
  <si>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</si>
  <si>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</si>
  <si>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</si>
  <si>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</si>
  <si>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</si>
  <si>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</si>
  <si>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</si>
  <si>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</si>
  <si>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</si>
  <si>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</si>
  <si>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</si>
  <si>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</si>
  <si>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</si>
  <si>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</si>
  <si>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</si>
  <si>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</si>
  <si>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</si>
  <si>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</si>
  <si>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</si>
  <si>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</si>
  <si>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</si>
  <si>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</si>
  <si>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</si>
  <si>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</si>
  <si>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</si>
  <si>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</si>
  <si>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</si>
  <si>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</si>
  <si>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</si>
  <si>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</si>
  <si>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</si>
  <si>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</si>
  <si>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</si>
  <si>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</si>
  <si>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</si>
  <si>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</si>
  <si>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</si>
  <si>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</si>
  <si>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</si>
  <si>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</si>
  <si>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</si>
  <si>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</si>
  <si>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</si>
  <si>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</si>
  <si>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</si>
  <si>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</si>
  <si>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</si>
  <si>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</si>
  <si>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</si>
  <si>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</si>
  <si>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</si>
  <si>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</si>
  <si>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</si>
  <si>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</si>
  <si>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</si>
  <si>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</si>
  <si>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</si>
  <si>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</si>
  <si>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</si>
  <si>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</si>
  <si>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</si>
  <si>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</si>
  <si>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</si>
  <si>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</si>
  <si>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</si>
  <si>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</si>
  <si>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</si>
  <si>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</si>
  <si>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</si>
  <si>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</si>
  <si>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</si>
  <si>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</si>
  <si>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</si>
  <si>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</si>
  <si>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</si>
  <si>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</si>
  <si>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</si>
  <si>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</si>
  <si>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</si>
  <si>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</si>
  <si>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</si>
  <si>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</si>
  <si>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</si>
  <si>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</si>
  <si>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</si>
  <si>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</si>
  <si>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</si>
  <si>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</si>
  <si>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</si>
  <si>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</si>
  <si>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</si>
  <si>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</si>
  <si>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</si>
  <si>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</si>
  <si>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</si>
  <si>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</si>
  <si>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</si>
  <si>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</si>
  <si>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</si>
  <si>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</si>
  <si>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</si>
  <si>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</si>
  <si>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</si>
  <si>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</si>
  <si>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</si>
  <si>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</si>
  <si>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</si>
  <si>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</si>
  <si>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</si>
  <si>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</si>
  <si>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</si>
  <si>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</si>
  <si>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</si>
  <si>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</si>
  <si>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</si>
  <si>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</si>
  <si>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</si>
  <si>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</si>
  <si>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</si>
  <si>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</si>
  <si>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</si>
  <si>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</si>
  <si>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</si>
  <si>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</si>
  <si>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</si>
  <si>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</si>
  <si>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</si>
  <si>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</si>
  <si>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</si>
  <si>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</si>
  <si>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</si>
  <si>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</si>
  <si>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</si>
  <si>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</si>
  <si>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</si>
  <si>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</si>
  <si>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</si>
  <si>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</si>
  <si>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</si>
  <si>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</si>
  <si>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</si>
  <si>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</si>
  <si>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</si>
  <si>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</si>
  <si>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</si>
  <si>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</si>
  <si>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</si>
  <si>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</si>
  <si>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</si>
  <si>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</si>
  <si>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</si>
  <si>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</si>
  <si>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</si>
  <si>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</si>
  <si>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</si>
  <si>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</si>
  <si>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</si>
  <si>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</si>
  <si>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</si>
  <si>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</si>
  <si>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</si>
  <si>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</si>
  <si>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</si>
  <si>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</si>
  <si>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</si>
  <si>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</si>
  <si>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</si>
  <si>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</si>
  <si>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</si>
  <si>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</si>
  <si>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</si>
  <si>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</si>
  <si>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</si>
  <si>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</si>
  <si>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</si>
  <si>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</si>
  <si>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</si>
  <si>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</si>
  <si>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</si>
  <si>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</si>
  <si>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</si>
  <si>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</si>
  <si>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</si>
  <si>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</si>
  <si>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</si>
  <si>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</si>
  <si>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</si>
  <si>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</si>
  <si>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</si>
  <si>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</si>
  <si>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</si>
  <si>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</si>
  <si>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</si>
  <si>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</si>
  <si>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</si>
  <si>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</si>
  <si>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</si>
  <si>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</si>
  <si>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</si>
  <si>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</si>
  <si>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</si>
  <si>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</si>
  <si>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</si>
  <si>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</si>
  <si>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</si>
  <si>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</si>
  <si>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</si>
  <si>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</si>
  <si>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</si>
  <si>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</si>
  <si>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</si>
  <si>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</si>
  <si>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</si>
  <si>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</si>
  <si>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</si>
  <si>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</si>
  <si>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</si>
  <si>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</si>
  <si>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</si>
  <si>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</si>
  <si>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</si>
  <si>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</si>
  <si>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</si>
  <si>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</si>
  <si>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</si>
  <si>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</si>
  <si>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</si>
  <si>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</si>
  <si>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</si>
  <si>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</si>
  <si>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</si>
  <si>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</si>
  <si>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</si>
  <si>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</si>
  <si>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</si>
  <si>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</si>
  <si>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</si>
  <si>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</si>
  <si>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</si>
  <si>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</si>
  <si>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</si>
  <si>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</si>
  <si>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</si>
  <si>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</si>
  <si>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</si>
  <si>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</si>
  <si>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</si>
  <si>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</si>
  <si>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</si>
  <si>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</si>
  <si>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</si>
  <si>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</si>
  <si>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</si>
  <si>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</si>
  <si>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</si>
  <si>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</si>
  <si>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</si>
  <si>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</si>
  <si>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</si>
  <si>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</si>
  <si>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</si>
  <si>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</si>
  <si>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</si>
  <si>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</si>
  <si>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</si>
  <si>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</si>
  <si>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</si>
  <si>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</si>
  <si>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</si>
  <si>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</si>
  <si>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</si>
  <si>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</si>
  <si>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</si>
  <si>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</si>
  <si>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</si>
  <si>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</si>
  <si>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</si>
  <si>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</si>
  <si>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</si>
  <si>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</si>
  <si>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</si>
  <si>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</si>
  <si>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</si>
  <si>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</si>
  <si>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</si>
  <si>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</si>
  <si>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</si>
  <si>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</si>
  <si>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</si>
  <si>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</si>
  <si>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</si>
  <si>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</si>
  <si>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</si>
  <si>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</si>
  <si>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</si>
  <si>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</si>
  <si>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</si>
  <si>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</si>
  <si>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</si>
  <si>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</si>
  <si>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</si>
  <si>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</si>
  <si>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</si>
  <si>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</si>
  <si>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</si>
  <si>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</si>
  <si>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</si>
  <si>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</si>
  <si>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</si>
  <si>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</si>
  <si>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</si>
  <si>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</si>
  <si>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</si>
  <si>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</si>
  <si>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</si>
  <si>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</si>
  <si>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</si>
  <si>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</si>
  <si>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</si>
  <si>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</si>
  <si>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</si>
  <si>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</si>
  <si>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</si>
  <si>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</si>
  <si>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</si>
  <si>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</si>
  <si>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</si>
  <si>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</si>
  <si>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</si>
  <si>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</si>
  <si>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</si>
  <si>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</si>
  <si>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</si>
  <si>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</si>
  <si>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</si>
  <si>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</si>
  <si>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</si>
  <si>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</si>
  <si>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</si>
  <si>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</si>
  <si>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</si>
  <si>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</si>
  <si>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</si>
  <si>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</si>
  <si>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</si>
  <si>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</si>
  <si>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</si>
  <si>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</si>
  <si>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</si>
  <si>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</si>
  <si>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</si>
  <si>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</si>
  <si>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</si>
  <si>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</si>
  <si>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</si>
  <si>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</si>
  <si>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</si>
  <si>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</si>
  <si>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</si>
  <si>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</si>
  <si>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</si>
  <si>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</si>
  <si>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</si>
  <si>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</si>
  <si>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</si>
  <si>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</si>
  <si>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</si>
  <si>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</si>
  <si>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</si>
  <si>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</si>
  <si>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</si>
  <si>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</si>
  <si>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</si>
  <si>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</si>
  <si>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</si>
  <si>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</si>
  <si>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</si>
  <si>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</si>
  <si>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</si>
  <si>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</si>
  <si>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</si>
  <si>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</si>
  <si>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</si>
  <si>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</si>
  <si>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</si>
  <si>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</si>
  <si>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</si>
  <si>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</si>
  <si>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</si>
  <si>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</si>
  <si>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</si>
  <si>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</si>
  <si>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</si>
  <si>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</si>
  <si>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</si>
  <si>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</si>
  <si>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</si>
  <si>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</si>
  <si>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</si>
  <si>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</si>
  <si>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</si>
  <si>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</si>
  <si>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</si>
  <si>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</si>
  <si>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</si>
  <si>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</si>
  <si>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</si>
  <si>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</si>
  <si>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</si>
  <si>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</si>
  <si>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</si>
  <si>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</si>
  <si>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</si>
  <si>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</si>
  <si>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</si>
  <si>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</si>
  <si>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</si>
  <si>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</si>
  <si>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</si>
  <si>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</si>
  <si>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</si>
  <si>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</si>
  <si>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</si>
  <si>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</si>
  <si>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</si>
  <si>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</si>
  <si>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</si>
  <si>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</si>
  <si>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</si>
  <si>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</si>
  <si>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</si>
  <si>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</si>
  <si>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</si>
  <si>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</si>
  <si>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</si>
  <si>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</si>
  <si>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</si>
  <si>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</si>
  <si>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</si>
  <si>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</si>
  <si>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</si>
  <si>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</si>
  <si>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</si>
  <si>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</si>
  <si>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</si>
  <si>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</si>
  <si>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</si>
  <si>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</si>
  <si>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</si>
  <si>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</si>
  <si>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</si>
  <si>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</si>
  <si>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</si>
  <si>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</si>
  <si>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</si>
  <si>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</si>
  <si>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</si>
  <si>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</si>
  <si>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</si>
  <si>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</si>
  <si>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</si>
  <si>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</si>
  <si>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</si>
  <si>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</si>
  <si>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</si>
  <si>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</si>
  <si>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</si>
  <si>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</si>
  <si>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</si>
  <si>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</si>
  <si>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</si>
  <si>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</si>
  <si>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</si>
  <si>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</si>
  <si>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</si>
  <si>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</si>
  <si>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</si>
  <si>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</si>
  <si>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</si>
  <si>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</si>
  <si>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</si>
  <si>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</si>
  <si>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</si>
  <si>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</si>
  <si>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</si>
  <si>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</si>
  <si>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</si>
  <si>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</si>
  <si>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</si>
  <si>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</si>
  <si>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</si>
  <si>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</si>
  <si>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</si>
  <si>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</si>
  <si>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</si>
  <si>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</si>
  <si>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</si>
  <si>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</si>
  <si>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</si>
  <si>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</si>
  <si>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</si>
  <si>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</si>
  <si>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</si>
  <si>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</si>
  <si>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</si>
  <si>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</si>
  <si>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</si>
  <si>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</si>
  <si>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</si>
  <si>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</si>
  <si>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</si>
  <si>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</si>
  <si>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</si>
  <si>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</si>
  <si>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</si>
  <si>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</si>
  <si>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</si>
  <si>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</si>
  <si>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</si>
  <si>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</si>
  <si>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</si>
  <si>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</si>
  <si>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</si>
  <si>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</si>
  <si>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</si>
  <si>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</si>
  <si>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</si>
  <si>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</si>
  <si>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</si>
  <si>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</si>
  <si>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</si>
  <si>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</si>
  <si>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</si>
  <si>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</si>
  <si>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</si>
  <si>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</si>
  <si>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</si>
  <si>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</si>
  <si>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</si>
  <si>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</si>
  <si>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</si>
  <si>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</si>
  <si>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</si>
  <si>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</si>
  <si>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</si>
  <si>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</si>
  <si>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</si>
  <si>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</si>
  <si>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</si>
  <si>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</si>
  <si>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</si>
  <si>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</si>
  <si>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</si>
  <si>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</si>
  <si>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</si>
  <si>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</si>
  <si>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</si>
  <si>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</si>
  <si>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</si>
  <si>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</si>
  <si>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</si>
  <si>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</si>
  <si>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</si>
  <si>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</si>
  <si>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</si>
  <si>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</si>
  <si>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</si>
  <si>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</si>
  <si>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</si>
  <si>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</si>
  <si>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</si>
  <si>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</si>
  <si>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</si>
  <si>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</si>
  <si>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</si>
  <si>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</si>
  <si>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</si>
  <si>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</si>
  <si>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</si>
  <si>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</si>
  <si>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</si>
  <si>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</si>
  <si>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</si>
  <si>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</si>
  <si>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</si>
  <si>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</si>
  <si>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</si>
  <si>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</si>
  <si>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</si>
  <si>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</si>
  <si>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</si>
  <si>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</si>
  <si>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</si>
  <si>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</si>
  <si>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</si>
  <si>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</si>
  <si>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</si>
  <si>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</si>
  <si>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</si>
  <si>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</si>
  <si>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</si>
  <si>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</si>
  <si>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</si>
  <si>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</si>
  <si>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</si>
  <si>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</si>
  <si>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</si>
  <si>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</si>
  <si>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</si>
  <si>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</si>
  <si>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</si>
  <si>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</si>
  <si>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</si>
  <si>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</si>
  <si>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</si>
  <si>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</si>
  <si>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</si>
  <si>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</si>
  <si>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</si>
  <si>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</si>
  <si>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</si>
  <si>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</si>
  <si>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</si>
  <si>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</si>
  <si>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</si>
  <si>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</si>
  <si>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</si>
  <si>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</si>
  <si>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</si>
  <si>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</si>
  <si>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</si>
  <si>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</si>
  <si>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</si>
  <si>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</si>
  <si>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</si>
  <si>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</si>
  <si>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</si>
  <si>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</si>
  <si>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</si>
  <si>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</si>
  <si>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</si>
  <si>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</si>
  <si>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</si>
  <si>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</si>
  <si>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</si>
  <si>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</si>
  <si>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</si>
  <si>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</si>
  <si>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</si>
  <si>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</si>
  <si>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</si>
  <si>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</si>
  <si>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</si>
  <si>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</si>
  <si>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</si>
  <si>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</si>
  <si>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</si>
  <si>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</si>
  <si>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</si>
  <si>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</si>
  <si>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</si>
  <si>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</si>
  <si>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</si>
  <si>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</si>
  <si>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</si>
  <si>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</si>
  <si>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</si>
  <si>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</si>
  <si>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</si>
  <si>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</si>
  <si>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</si>
  <si>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</si>
  <si>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</si>
  <si>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</si>
  <si>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</si>
  <si>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</si>
  <si>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</si>
  <si>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</si>
  <si>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</si>
  <si>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</si>
  <si>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</si>
  <si>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</si>
  <si>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</si>
  <si>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</si>
  <si>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</si>
  <si>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</si>
  <si>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</si>
  <si>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</si>
  <si>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</si>
  <si>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</si>
  <si>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</si>
  <si>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</si>
  <si>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</si>
  <si>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</si>
  <si>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</si>
  <si>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</si>
  <si>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</si>
  <si>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</si>
  <si>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</si>
  <si>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</si>
  <si>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</si>
  <si>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</si>
  <si>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</si>
  <si>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</si>
  <si>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</si>
  <si>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</si>
  <si>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</si>
  <si>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</si>
  <si>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</si>
  <si>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</si>
  <si>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</si>
  <si>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</si>
  <si>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</si>
  <si>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</si>
  <si>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</si>
  <si>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</si>
  <si>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</si>
  <si>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</si>
  <si>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</si>
  <si>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</si>
  <si>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</si>
  <si>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</si>
  <si>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</si>
  <si>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</si>
  <si>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</si>
  <si>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</si>
  <si>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</si>
  <si>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</si>
  <si>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</si>
  <si>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</si>
  <si>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</si>
  <si>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</si>
  <si>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</si>
  <si>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</si>
  <si>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</si>
  <si>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</si>
  <si>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</si>
  <si>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</si>
  <si>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</si>
  <si>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</si>
  <si>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</si>
  <si>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</si>
  <si>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</si>
  <si>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</si>
  <si>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</si>
  <si>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</si>
  <si>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</si>
  <si>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</si>
  <si>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</si>
  <si>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</si>
  <si>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</si>
  <si>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</si>
  <si>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</si>
  <si>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</si>
  <si>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</si>
  <si>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</si>
  <si>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</si>
  <si>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</si>
  <si>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</si>
  <si>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</si>
  <si>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</si>
  <si>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</si>
  <si>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</si>
  <si>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</si>
  <si>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</si>
  <si>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</si>
  <si>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</si>
  <si>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</si>
  <si>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</si>
  <si>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</si>
  <si>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</si>
  <si>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</si>
  <si>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</si>
  <si>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</si>
  <si>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</si>
  <si>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</si>
  <si>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</si>
  <si>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</si>
  <si>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</si>
  <si>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</si>
  <si>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</si>
  <si>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</si>
  <si>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</si>
  <si>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</si>
  <si>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</si>
  <si>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</si>
  <si>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</si>
  <si>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</si>
  <si>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</si>
  <si>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</si>
  <si>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</si>
  <si>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</si>
  <si>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</si>
  <si>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</si>
  <si>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</si>
  <si>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</si>
  <si>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</si>
  <si>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</si>
  <si>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</si>
  <si>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</si>
  <si>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</si>
  <si>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</si>
  <si>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</si>
  <si>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</si>
  <si>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</si>
  <si>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</si>
  <si>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</si>
  <si>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</si>
  <si>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</si>
  <si>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</si>
  <si>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</si>
  <si>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</si>
  <si>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</si>
  <si>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</si>
  <si>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</si>
  <si>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</si>
  <si>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</si>
  <si>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</si>
  <si>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</si>
  <si>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</si>
  <si>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</si>
  <si>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</si>
  <si>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</si>
  <si>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</si>
  <si>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</si>
  <si>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</si>
  <si>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</si>
  <si>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</si>
  <si>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</si>
  <si>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</si>
  <si>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</si>
  <si>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</si>
  <si>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</si>
  <si>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</si>
  <si>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</si>
  <si>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</si>
  <si>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</si>
  <si>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</si>
  <si>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</si>
  <si>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</si>
  <si>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</si>
  <si>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</si>
  <si>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</si>
  <si>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</si>
  <si>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</si>
  <si>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</si>
  <si>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</si>
  <si>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</si>
  <si>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</si>
  <si>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</si>
  <si>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</si>
  <si>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</si>
  <si>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</si>
  <si>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</si>
  <si>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</si>
  <si>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</si>
  <si>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</si>
  <si>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</si>
  <si>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</si>
  <si>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</si>
  <si>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</si>
  <si>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</si>
  <si>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</si>
  <si>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</si>
  <si>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</si>
  <si>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</si>
  <si>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</si>
  <si>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</si>
  <si>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</si>
  <si>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</si>
  <si>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</si>
  <si>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</si>
  <si>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</si>
  <si>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</si>
  <si>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</si>
  <si>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</si>
  <si>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</si>
  <si>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</si>
  <si>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</si>
  <si>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</si>
  <si>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</si>
  <si>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</si>
  <si>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</si>
  <si>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</si>
  <si>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</si>
  <si>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</si>
  <si>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</si>
  <si>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</si>
  <si>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</si>
  <si>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</si>
  <si>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</si>
  <si>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</si>
  <si>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</si>
  <si>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</si>
  <si>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</si>
  <si>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</si>
  <si>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</si>
  <si>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</si>
  <si>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</si>
  <si>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</si>
  <si>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</si>
  <si>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</si>
  <si>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</si>
  <si>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</si>
  <si>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</si>
  <si>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</si>
  <si>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</si>
  <si>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</si>
  <si>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</si>
  <si>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</si>
  <si>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</si>
  <si>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</si>
  <si>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</si>
  <si>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</si>
  <si>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</si>
  <si>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</si>
  <si>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</si>
  <si>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</si>
  <si>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</si>
  <si>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</si>
  <si>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</si>
  <si>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</si>
  <si>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</si>
  <si>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</si>
  <si>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</si>
  <si>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</si>
  <si>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</si>
  <si>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</si>
  <si>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</si>
  <si>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</si>
  <si>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</si>
  <si>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</si>
  <si>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</si>
  <si>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</si>
  <si>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</si>
  <si>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</si>
  <si>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</si>
  <si>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</si>
  <si>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</si>
  <si>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</si>
  <si>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</si>
  <si>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</si>
  <si>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</si>
  <si>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</si>
  <si>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</si>
  <si>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</si>
  <si>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</si>
  <si>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</si>
  <si>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</si>
  <si>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</si>
  <si>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</si>
  <si>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</si>
  <si>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</si>
  <si>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</si>
  <si>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</si>
  <si>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</si>
  <si>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</si>
  <si>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</si>
  <si>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</si>
  <si>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</si>
  <si>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</si>
  <si>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</si>
  <si>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</si>
  <si>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</si>
  <si>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</si>
  <si>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</si>
  <si>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</si>
  <si>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</si>
  <si>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</si>
  <si>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</si>
  <si>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</si>
  <si>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</si>
  <si>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</si>
  <si>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</si>
  <si>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</si>
  <si>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</si>
  <si>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</si>
  <si>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</si>
  <si>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</si>
  <si>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</si>
  <si>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</si>
  <si>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</si>
  <si>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</si>
  <si>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</si>
  <si>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</si>
  <si>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</si>
  <si>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</si>
  <si>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</si>
  <si>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</si>
  <si>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</si>
  <si>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</si>
  <si>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</si>
  <si>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</si>
  <si>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</si>
  <si>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</si>
  <si>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</si>
  <si>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</si>
  <si>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</si>
  <si>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</si>
  <si>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</si>
  <si>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</si>
  <si>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</si>
  <si>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</si>
  <si>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</si>
  <si>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</si>
  <si>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</si>
  <si>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</si>
  <si>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</si>
  <si>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</si>
  <si>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</si>
  <si>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</si>
  <si>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</si>
  <si>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</si>
  <si>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</si>
  <si>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</si>
  <si>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</si>
  <si>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</si>
  <si>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</si>
  <si>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</si>
  <si>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</si>
  <si>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</si>
  <si>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</si>
  <si>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</si>
  <si>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</si>
  <si>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</si>
  <si>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</si>
  <si>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</si>
  <si>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</si>
  <si>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</si>
  <si>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</si>
  <si>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</si>
  <si>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</si>
  <si>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</si>
  <si>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</si>
  <si>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</si>
  <si>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</si>
  <si>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</si>
  <si>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</si>
  <si>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</si>
  <si>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</si>
  <si>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</si>
  <si>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</si>
  <si>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</si>
  <si>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</si>
  <si>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</si>
  <si>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</si>
  <si>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</si>
  <si>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</si>
  <si>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</si>
  <si>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</si>
  <si>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</si>
  <si>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</si>
  <si>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</si>
  <si>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</si>
  <si>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</si>
  <si>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</si>
  <si>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</si>
  <si>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</si>
  <si>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</si>
  <si>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</si>
  <si>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</si>
  <si>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</si>
  <si>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</si>
  <si>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</si>
  <si>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</si>
  <si>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</si>
  <si>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</si>
  <si>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</si>
  <si>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</si>
  <si>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</si>
  <si>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</si>
  <si>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</si>
  <si>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</si>
  <si>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</si>
  <si>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</si>
  <si>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</si>
  <si>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</si>
  <si>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</si>
  <si>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</si>
  <si>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</si>
  <si>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</si>
  <si>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</si>
  <si>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</si>
  <si>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</si>
  <si>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</si>
  <si>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</si>
  <si>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</si>
  <si>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</si>
  <si>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</si>
  <si>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</si>
  <si>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</si>
  <si>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</si>
  <si>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</si>
  <si>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</si>
  <si>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</si>
  <si>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</si>
  <si>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</si>
  <si>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</si>
  <si>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</si>
  <si>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</si>
  <si>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</si>
  <si>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</si>
  <si>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</si>
  <si>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</si>
  <si>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</si>
  <si>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</si>
  <si>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</si>
  <si>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</si>
  <si>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</si>
  <si>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</si>
  <si>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</si>
  <si>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</si>
  <si>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</si>
  <si>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</si>
  <si>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</si>
  <si>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</si>
  <si>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</si>
  <si>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</si>
  <si>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</si>
  <si>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</si>
  <si>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</si>
  <si>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</si>
  <si>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</si>
  <si>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</si>
  <si>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</si>
  <si>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</si>
  <si>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</si>
  <si>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</si>
  <si>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</si>
  <si>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</si>
  <si>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</si>
  <si>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</si>
  <si>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</si>
  <si>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</si>
  <si>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</si>
  <si>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</si>
  <si>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</si>
  <si>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</si>
  <si>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</si>
  <si>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</si>
  <si>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</si>
  <si>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</si>
  <si>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</si>
  <si>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</si>
  <si>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</si>
  <si>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</si>
  <si>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</si>
  <si>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</si>
  <si>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</si>
  <si>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</si>
  <si>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</si>
  <si>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</si>
  <si>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</si>
  <si>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</si>
  <si>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</si>
  <si>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</si>
  <si>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</si>
  <si>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</si>
  <si>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</si>
  <si>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</si>
  <si>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</si>
  <si>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</si>
  <si>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</si>
  <si>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</si>
  <si>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</si>
  <si>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</si>
  <si>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</si>
  <si>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</si>
  <si>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</si>
  <si>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</si>
  <si>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</si>
  <si>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</si>
  <si>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</si>
  <si>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</si>
  <si>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</si>
  <si>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</si>
  <si>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</si>
  <si>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</si>
  <si>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</si>
  <si>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</si>
  <si>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</si>
  <si>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</si>
  <si>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</si>
  <si>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</si>
  <si>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</si>
  <si>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</si>
  <si>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</si>
  <si>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</si>
  <si>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</si>
  <si>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</si>
  <si>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</si>
  <si>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</si>
  <si>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</si>
  <si>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</si>
  <si>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</si>
  <si>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</si>
  <si>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</si>
  <si>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</si>
  <si>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</si>
  <si>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</si>
  <si>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</si>
  <si>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</si>
  <si>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</si>
  <si>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</si>
  <si>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</si>
  <si>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</si>
  <si>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</si>
  <si>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</si>
  <si>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</si>
  <si>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</si>
  <si>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</si>
  <si>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</si>
  <si>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</si>
  <si>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</si>
  <si>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</si>
  <si>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</si>
  <si>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</si>
  <si>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</si>
  <si>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</si>
  <si>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</si>
  <si>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</si>
  <si>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</si>
  <si>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</si>
  <si>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</si>
  <si>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</si>
  <si>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</si>
  <si>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</si>
  <si>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</si>
  <si>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</si>
  <si>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</si>
  <si>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</si>
  <si>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</si>
  <si>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</si>
  <si>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</si>
  <si>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</si>
  <si>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</si>
  <si>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</si>
  <si>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</si>
  <si>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</si>
  <si>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</si>
  <si>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</si>
  <si>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</si>
  <si>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</si>
  <si>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</si>
  <si>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</si>
  <si>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</si>
  <si>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</si>
  <si>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</si>
  <si>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</si>
  <si>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</si>
  <si>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</si>
  <si>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</si>
  <si>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</si>
  <si>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</si>
  <si>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</si>
  <si>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</si>
  <si>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</si>
  <si>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</si>
  <si>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</si>
  <si>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</si>
  <si>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</si>
  <si>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</si>
  <si>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</si>
  <si>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</si>
  <si>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</si>
  <si>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</si>
  <si>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</si>
  <si>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</si>
  <si>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</si>
  <si>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</si>
  <si>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</si>
  <si>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</si>
  <si>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</si>
  <si>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</si>
  <si>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</si>
  <si>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</si>
  <si>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</si>
  <si>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</si>
  <si>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</si>
  <si>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</si>
  <si>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</si>
  <si>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</si>
  <si>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</si>
  <si>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</si>
  <si>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</si>
  <si>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</si>
  <si>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</si>
  <si>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</si>
  <si>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</si>
  <si>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</si>
  <si>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</si>
  <si>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</si>
  <si>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</si>
  <si>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</si>
  <si>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</si>
  <si>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</si>
  <si>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</si>
  <si>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</si>
  <si>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</si>
  <si>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</si>
  <si>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</si>
  <si>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</si>
  <si>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</si>
  <si>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</si>
  <si>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</si>
  <si>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</si>
  <si>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</si>
  <si>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</si>
  <si>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</si>
  <si>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</si>
  <si>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</si>
  <si>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</si>
  <si>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</si>
  <si>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</si>
  <si>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</si>
  <si>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</si>
  <si>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</si>
  <si>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</si>
  <si>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</si>
  <si>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</si>
  <si>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</si>
  <si>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</si>
  <si>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</si>
  <si>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</si>
  <si>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</si>
  <si>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</si>
  <si>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</si>
  <si>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</si>
  <si>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</si>
  <si>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</si>
  <si>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</si>
  <si>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</si>
  <si>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</si>
  <si>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</si>
  <si>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</si>
  <si>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</si>
  <si>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</si>
  <si>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</si>
  <si>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</si>
  <si>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</si>
  <si>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</si>
  <si>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</si>
  <si>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</si>
  <si>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</si>
  <si>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</si>
  <si>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</si>
  <si>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</si>
  <si>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</si>
  <si>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</si>
  <si>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</si>
  <si>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</si>
  <si>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</si>
  <si>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</si>
  <si>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</si>
  <si>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</si>
  <si>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</si>
  <si>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</si>
  <si>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</si>
  <si>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</si>
  <si>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</si>
  <si>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</si>
  <si>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</si>
  <si>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</si>
  <si>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</si>
  <si>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</si>
  <si>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</si>
  <si>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</si>
  <si>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</si>
  <si>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</si>
  <si>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</si>
  <si>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</si>
  <si>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</si>
  <si>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</si>
  <si>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</si>
  <si>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</si>
  <si>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</si>
  <si>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</si>
  <si>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</si>
  <si>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</si>
  <si>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</si>
  <si>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</si>
  <si>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</si>
  <si>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</si>
  <si>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</si>
  <si>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</si>
  <si>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</si>
  <si>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</si>
  <si>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</si>
  <si>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</si>
  <si>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</si>
  <si>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</si>
  <si>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</si>
  <si>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</si>
  <si>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</si>
  <si>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</si>
  <si>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</si>
  <si>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</si>
  <si>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</si>
  <si>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</si>
  <si>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</si>
  <si>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</si>
  <si>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</si>
  <si>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</si>
  <si>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</si>
  <si>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</si>
  <si>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</si>
  <si>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</si>
  <si>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</si>
  <si>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</si>
  <si>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</si>
  <si>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</si>
  <si>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</si>
  <si>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</si>
  <si>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</si>
  <si>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</si>
  <si>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</si>
  <si>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</si>
  <si>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</si>
  <si>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</si>
  <si>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</si>
  <si>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</si>
  <si>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</si>
  <si>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</si>
  <si>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</si>
  <si>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</si>
  <si>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</si>
  <si>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</si>
  <si>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</si>
  <si>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</si>
  <si>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</si>
  <si>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</si>
  <si>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</si>
  <si>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</si>
  <si>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</si>
  <si>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</si>
  <si>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</si>
  <si>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</si>
  <si>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</si>
  <si>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</si>
  <si>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</si>
  <si>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</si>
  <si>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</si>
  <si>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</si>
  <si>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</si>
  <si>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</si>
  <si>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</si>
  <si>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</si>
  <si>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</si>
  <si>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</si>
  <si>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</si>
  <si>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</si>
  <si>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</si>
  <si>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</si>
  <si>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</si>
  <si>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</si>
  <si>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</si>
  <si>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</si>
  <si>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</si>
  <si>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</si>
  <si>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</si>
  <si>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</si>
  <si>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</si>
  <si>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</si>
  <si>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</si>
  <si>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</si>
  <si>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</si>
  <si>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</si>
  <si>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</si>
  <si>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</si>
  <si>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</si>
  <si>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</si>
  <si>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</si>
  <si>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</si>
  <si>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</si>
  <si>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</si>
  <si>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</si>
  <si>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</si>
  <si>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</si>
  <si>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</si>
  <si>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</si>
  <si>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</si>
  <si>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</si>
  <si>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</si>
  <si>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</si>
  <si>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</si>
  <si>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</si>
  <si>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</si>
  <si>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</si>
  <si>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</si>
  <si>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</si>
  <si>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</si>
  <si>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</si>
  <si>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</si>
  <si>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</si>
  <si>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</si>
  <si>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</si>
  <si>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</si>
  <si>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</si>
  <si>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</si>
  <si>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</si>
  <si>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</si>
  <si>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</si>
  <si>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</si>
  <si>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</si>
  <si>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</si>
  <si>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</si>
  <si>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</si>
  <si>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</si>
  <si>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</si>
  <si>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</si>
  <si>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</si>
  <si>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</si>
  <si>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</si>
  <si>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</si>
  <si>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</si>
  <si>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</si>
  <si>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</si>
  <si>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</si>
  <si>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</si>
  <si>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</si>
  <si>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</si>
  <si>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</si>
  <si>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</si>
  <si>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</si>
  <si>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</si>
  <si>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</si>
  <si>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</si>
  <si>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</si>
  <si>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</si>
  <si>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</si>
  <si>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</si>
  <si>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</si>
  <si>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</si>
  <si>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</si>
  <si>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</si>
  <si>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</si>
  <si>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</si>
  <si>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</si>
  <si>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</si>
  <si>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</si>
  <si>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</si>
  <si>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</si>
  <si>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</si>
  <si>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</si>
  <si>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</si>
  <si>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</si>
  <si>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</si>
  <si>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</si>
  <si>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</si>
  <si>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</si>
  <si>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</si>
  <si>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</si>
  <si>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</si>
  <si>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</si>
  <si>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</si>
  <si>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</si>
  <si>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</si>
  <si>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</si>
  <si>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</si>
  <si>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</si>
  <si>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</si>
  <si>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</si>
  <si>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</si>
  <si>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</si>
  <si>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</si>
  <si>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</si>
  <si>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</si>
  <si>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</si>
  <si>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</si>
  <si>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</si>
  <si>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</si>
  <si>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</si>
  <si>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</si>
  <si>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</si>
  <si>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</si>
  <si>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</si>
  <si>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</si>
  <si>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</si>
  <si>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</si>
  <si>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</si>
  <si>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</si>
  <si>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</si>
  <si>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</si>
  <si>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</si>
  <si>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</si>
  <si>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</si>
  <si>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</si>
  <si>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</si>
  <si>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</si>
  <si>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</si>
  <si>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</si>
  <si>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</si>
  <si>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</si>
  <si>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</si>
  <si>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</si>
  <si>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</si>
  <si>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</si>
  <si>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</si>
  <si>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</si>
  <si>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</si>
  <si>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</si>
  <si>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</si>
  <si>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</si>
  <si>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</si>
  <si>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</si>
  <si>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</si>
  <si>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</si>
  <si>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</si>
  <si>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</si>
  <si>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</si>
  <si>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</si>
  <si>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</si>
  <si>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</si>
  <si>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</si>
  <si>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</si>
  <si>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</si>
  <si>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</si>
  <si>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</si>
  <si>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</si>
  <si>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</si>
  <si>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</si>
  <si>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</si>
  <si>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</si>
  <si>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</si>
  <si>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</si>
  <si>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</si>
  <si>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</si>
  <si>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</si>
  <si>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</si>
  <si>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</si>
  <si>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</si>
  <si>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</si>
  <si>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</si>
  <si>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</si>
  <si>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</si>
  <si>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</si>
  <si>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</si>
  <si>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</si>
  <si>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</si>
  <si>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</si>
  <si>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</si>
  <si>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</si>
  <si>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</si>
  <si>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</si>
  <si>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</si>
  <si>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</si>
  <si>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</si>
  <si>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</si>
  <si>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</si>
  <si>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</si>
  <si>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</si>
  <si>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</si>
  <si>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</si>
  <si>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</si>
  <si>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</si>
  <si>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</si>
  <si>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</si>
  <si>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</si>
  <si>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</si>
  <si>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</si>
  <si>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</si>
  <si>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</si>
  <si>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</si>
  <si>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</si>
  <si>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</si>
  <si>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</si>
  <si>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</si>
  <si>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</si>
  <si>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</si>
  <si>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</si>
  <si>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</si>
  <si>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</si>
  <si>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</si>
  <si>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</si>
  <si>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</si>
  <si>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</si>
  <si>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</si>
  <si>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</si>
  <si>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</si>
  <si>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</si>
  <si>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</si>
  <si>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</si>
  <si>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</si>
  <si>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</si>
  <si>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</si>
  <si>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</si>
  <si>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</si>
  <si>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</si>
  <si>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</si>
  <si>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</si>
  <si>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</si>
  <si>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</si>
  <si>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</si>
  <si>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</si>
  <si>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</si>
  <si>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</si>
  <si>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</si>
  <si>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</si>
  <si>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</si>
  <si>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</si>
  <si>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</si>
  <si>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</si>
  <si>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</si>
  <si>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</si>
  <si>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</si>
  <si>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</si>
  <si>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</si>
  <si>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</si>
  <si>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</si>
  <si>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</si>
  <si>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</si>
  <si>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</si>
  <si>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</si>
  <si>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</si>
  <si>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</si>
  <si>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</si>
  <si>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</si>
  <si>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</si>
  <si>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</si>
  <si>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</si>
  <si>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</si>
  <si>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</si>
  <si>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</si>
  <si>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</si>
  <si>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</si>
  <si>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</si>
  <si>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</si>
  <si>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</si>
  <si>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</si>
  <si>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</si>
  <si>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</si>
  <si>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</si>
  <si>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</si>
  <si>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</si>
  <si>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</si>
  <si>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</si>
  <si>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</si>
  <si>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</si>
  <si>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</si>
  <si>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</si>
  <si>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</si>
  <si>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</si>
  <si>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</si>
  <si>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</si>
  <si>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</si>
  <si>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</si>
  <si>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</si>
  <si>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</si>
  <si>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</si>
  <si>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</si>
  <si>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</si>
  <si>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</si>
  <si>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</si>
  <si>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</si>
  <si>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</si>
  <si>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</si>
  <si>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</si>
  <si>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</si>
  <si>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</si>
  <si>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</si>
  <si>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</si>
  <si>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</si>
  <si>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</si>
  <si>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</si>
  <si>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</si>
  <si>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</si>
  <si>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</si>
  <si>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</si>
  <si>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</si>
  <si>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</si>
  <si>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</si>
  <si>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</si>
  <si>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</si>
  <si>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</si>
  <si>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</si>
  <si>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</si>
  <si>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</si>
  <si>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</si>
  <si>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</si>
  <si>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</si>
  <si>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</si>
  <si>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</si>
  <si>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</si>
  <si>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</si>
  <si>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</si>
  <si>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</si>
  <si>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</si>
  <si>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</si>
  <si>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</si>
  <si>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</si>
  <si>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</si>
  <si>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</si>
  <si>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</si>
  <si>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</si>
  <si>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</si>
  <si>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</si>
  <si>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</si>
  <si>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</si>
  <si>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</si>
  <si>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</si>
  <si>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</si>
  <si>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</si>
  <si>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</si>
  <si>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</si>
  <si>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</si>
  <si>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</si>
  <si>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</si>
  <si>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</si>
  <si>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</si>
  <si>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</si>
  <si>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</si>
  <si>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</si>
  <si>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</si>
  <si>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</si>
  <si>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</si>
  <si>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</si>
  <si>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</si>
  <si>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</si>
  <si>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</si>
  <si>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</si>
  <si>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</si>
  <si>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</si>
  <si>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</si>
  <si>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</si>
  <si>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</si>
  <si>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</si>
  <si>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</si>
  <si>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</si>
  <si>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</si>
  <si>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</si>
  <si>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</si>
  <si>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</si>
  <si>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</si>
  <si>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</si>
  <si>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</si>
  <si>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</si>
  <si>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</si>
  <si>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</si>
  <si>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</si>
  <si>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</si>
  <si>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</si>
  <si>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</si>
  <si>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</si>
  <si>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</si>
  <si>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</si>
  <si>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</si>
  <si>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</si>
  <si>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</si>
  <si>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</si>
  <si>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</si>
  <si>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</si>
  <si>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</si>
  <si>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</si>
  <si>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</si>
  <si>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</si>
  <si>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</si>
  <si>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</si>
  <si>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</si>
  <si>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</si>
  <si>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</si>
  <si>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</si>
  <si>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</si>
  <si>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</si>
  <si>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</si>
  <si>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</si>
  <si>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</si>
  <si>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</si>
  <si>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</si>
  <si>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</si>
  <si>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</si>
  <si>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</si>
  <si>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</si>
  <si>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</si>
  <si>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</si>
  <si>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</si>
  <si>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</si>
  <si>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</si>
  <si>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</si>
  <si>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</si>
  <si>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</si>
  <si>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</si>
  <si>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</si>
  <si>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</si>
  <si>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</si>
  <si>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</si>
  <si>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</si>
  <si>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</si>
  <si>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</si>
  <si>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</si>
  <si>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</si>
  <si>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</si>
  <si>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</si>
  <si>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</si>
  <si>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</si>
  <si>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</si>
  <si>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</si>
  <si>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</si>
  <si>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</si>
  <si>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</si>
  <si>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</si>
  <si>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</si>
  <si>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</si>
  <si>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</si>
  <si>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</si>
  <si>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</si>
  <si>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</si>
  <si>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</si>
  <si>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</si>
  <si>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</si>
  <si>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</si>
  <si>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</si>
  <si>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</si>
  <si>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</si>
  <si>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</si>
  <si>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</si>
  <si>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</si>
  <si>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</si>
  <si>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</si>
  <si>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</si>
  <si>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</si>
  <si>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</si>
  <si>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</si>
  <si>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</si>
  <si>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</si>
  <si>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</si>
  <si>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</si>
  <si>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</si>
  <si>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</si>
  <si>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</si>
  <si>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</si>
  <si>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</si>
  <si>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</si>
  <si>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</si>
  <si>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</si>
  <si>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</si>
  <si>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</si>
  <si>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</si>
  <si>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</si>
  <si>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</si>
  <si>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</si>
  <si>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</si>
  <si>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</si>
  <si>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</si>
  <si>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</si>
  <si>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</si>
  <si>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</si>
  <si>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</si>
  <si>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</si>
  <si>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</si>
  <si>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</si>
  <si>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</si>
  <si>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</si>
  <si>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</si>
  <si>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</si>
  <si>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</si>
  <si>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</si>
  <si>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</si>
  <si>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</si>
  <si>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</si>
  <si>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</si>
  <si>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</si>
  <si>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</si>
  <si>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</si>
  <si>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</si>
  <si>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</si>
  <si>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</si>
  <si>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</si>
  <si>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</si>
  <si>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</si>
  <si>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</si>
  <si>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</si>
  <si>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</si>
  <si>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</si>
  <si>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</si>
  <si>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</si>
  <si>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</si>
  <si>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</si>
  <si>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</si>
  <si>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</si>
  <si>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</si>
  <si>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</si>
  <si>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</si>
  <si>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</si>
  <si>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</si>
  <si>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</si>
  <si>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</si>
  <si>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</si>
  <si>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</si>
  <si>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</si>
  <si>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</si>
  <si>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</si>
  <si>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</si>
  <si>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</si>
  <si>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</si>
  <si>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</si>
  <si>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</si>
  <si>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</si>
  <si>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</si>
  <si>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</si>
  <si>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</si>
  <si>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</si>
  <si>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</si>
  <si>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</si>
  <si>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</si>
  <si>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</si>
  <si>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</si>
  <si>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</si>
  <si>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</si>
  <si>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</si>
  <si>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</si>
  <si>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</si>
  <si>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</si>
  <si>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</si>
  <si>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</si>
  <si>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</si>
  <si>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</si>
  <si>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</si>
  <si>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</si>
  <si>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</si>
  <si>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</si>
  <si>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</si>
  <si>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</si>
  <si>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</si>
  <si>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</si>
  <si>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</si>
  <si>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</si>
  <si>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</si>
  <si>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</si>
  <si>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</si>
  <si>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</si>
  <si>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</si>
  <si>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</si>
  <si>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</si>
  <si>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</si>
  <si>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</si>
  <si>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</si>
  <si>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</si>
  <si>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</si>
  <si>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</si>
  <si>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</si>
  <si>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</si>
  <si>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</si>
  <si>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</si>
  <si>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</si>
  <si>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</si>
  <si>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</si>
  <si>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</si>
  <si>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</si>
  <si>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</si>
  <si>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</si>
  <si>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</si>
  <si>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</si>
  <si>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</si>
  <si>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</si>
  <si>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</si>
  <si>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</si>
  <si>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</si>
  <si>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</si>
  <si>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</si>
  <si>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</si>
  <si>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</si>
  <si>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</si>
  <si>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</si>
  <si>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</si>
  <si>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</si>
  <si>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</si>
  <si>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</si>
  <si>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</si>
  <si>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</si>
  <si>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</si>
  <si>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</si>
  <si>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</si>
  <si>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</si>
  <si>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</si>
  <si>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</si>
  <si>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</si>
  <si>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</si>
  <si>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</si>
  <si>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</si>
  <si>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</si>
  <si>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</si>
  <si>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</si>
  <si>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</si>
  <si>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</si>
  <si>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</si>
  <si>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</si>
  <si>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</si>
  <si>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</si>
  <si>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</si>
  <si>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</si>
  <si>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</si>
  <si>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</si>
  <si>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</si>
  <si>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</si>
  <si>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</si>
  <si>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</si>
  <si>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</si>
  <si>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</si>
  <si>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</si>
  <si>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</si>
  <si>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</si>
  <si>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</si>
  <si>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</si>
  <si>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</si>
  <si>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</si>
  <si>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</si>
  <si>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</si>
  <si>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</si>
  <si>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</si>
  <si>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</si>
  <si>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</si>
  <si>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</si>
  <si>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</si>
  <si>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</si>
  <si>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</si>
  <si>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</si>
  <si>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</si>
  <si>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</si>
  <si>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</si>
  <si>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</si>
  <si>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</si>
  <si>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</si>
  <si>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</si>
  <si>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</si>
  <si>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</si>
  <si>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</si>
  <si>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</si>
  <si>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</si>
  <si>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</si>
  <si>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</si>
  <si>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</si>
  <si>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</si>
  <si>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</si>
  <si>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</si>
  <si>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</si>
  <si>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</si>
  <si>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</si>
  <si>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</si>
  <si>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</si>
  <si>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</si>
  <si>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</si>
  <si>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</si>
  <si>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</si>
  <si>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</si>
  <si>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</si>
  <si>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</si>
  <si>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</si>
  <si>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</si>
  <si>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</si>
  <si>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</si>
  <si>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</si>
  <si>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</si>
  <si>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</si>
  <si>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</si>
  <si>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</si>
  <si>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</si>
  <si>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</si>
  <si>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</si>
  <si>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</si>
  <si>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</si>
  <si>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</si>
  <si>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</si>
  <si>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</si>
  <si>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</si>
  <si>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</si>
  <si>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</si>
  <si>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</si>
  <si>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</si>
  <si>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</si>
  <si>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</si>
  <si>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</si>
  <si>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</si>
  <si>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</si>
  <si>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</si>
  <si>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</si>
  <si>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</si>
  <si>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</si>
  <si>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</si>
  <si>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</si>
  <si>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</si>
  <si>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</si>
  <si>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</si>
  <si>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</si>
  <si>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</si>
  <si>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</si>
  <si>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</si>
  <si>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</si>
  <si>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</si>
  <si>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</si>
  <si>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</si>
  <si>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</si>
  <si>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</si>
  <si>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</si>
  <si>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</si>
  <si>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</si>
  <si>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</si>
  <si>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</si>
  <si>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</si>
  <si>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</si>
  <si>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</si>
  <si>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</si>
  <si>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</si>
  <si>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</si>
  <si>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</si>
  <si>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</si>
  <si>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</si>
  <si>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</si>
  <si>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</si>
  <si>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</si>
  <si>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</si>
  <si>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</si>
  <si>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</si>
  <si>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</si>
  <si>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</si>
  <si>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</si>
  <si>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</si>
  <si>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</si>
  <si>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</si>
  <si>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</si>
  <si>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</si>
  <si>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</si>
  <si>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</si>
  <si>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</si>
  <si>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</si>
  <si>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</si>
  <si>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</si>
  <si>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</si>
  <si>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</si>
  <si>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</si>
  <si>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</si>
  <si>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</si>
  <si>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</si>
  <si>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</si>
  <si>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</si>
  <si>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</si>
  <si>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</si>
  <si>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</si>
  <si>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</si>
  <si>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</si>
  <si>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</si>
  <si>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</si>
  <si>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</si>
  <si>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</si>
  <si>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</si>
  <si>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</si>
  <si>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</si>
  <si>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</si>
  <si>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</si>
  <si>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</si>
  <si>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</si>
  <si>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</si>
  <si>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</si>
  <si>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</si>
  <si>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</si>
  <si>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</si>
  <si>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</si>
  <si>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</si>
  <si>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</si>
  <si>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</si>
  <si>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</si>
  <si>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</si>
  <si>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</si>
  <si>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</si>
  <si>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</si>
  <si>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</si>
  <si>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</si>
  <si>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</si>
  <si>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</si>
  <si>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</si>
  <si>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</si>
  <si>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</si>
  <si>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</si>
  <si>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</si>
  <si>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</si>
  <si>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</si>
  <si>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</si>
  <si>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</si>
  <si>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</si>
  <si>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</si>
  <si>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</si>
  <si>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</si>
  <si>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</si>
  <si>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</si>
  <si>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</si>
  <si>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</si>
  <si>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</si>
  <si>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</si>
  <si>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</si>
  <si>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</si>
  <si>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</si>
  <si>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</si>
  <si>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</si>
  <si>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</si>
  <si>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</si>
  <si>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</si>
  <si>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</si>
  <si>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</si>
  <si>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</si>
  <si>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</si>
  <si>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</si>
  <si>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</si>
  <si>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</si>
  <si>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</si>
  <si>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</si>
  <si>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</si>
  <si>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</si>
  <si>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</si>
  <si>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</si>
  <si>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</si>
  <si>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</si>
  <si>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</si>
  <si>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</si>
  <si>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</si>
  <si>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</si>
  <si>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</si>
  <si>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</si>
  <si>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</si>
  <si>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</si>
  <si>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</si>
  <si>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</si>
  <si>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</si>
  <si>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</si>
  <si>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</si>
  <si>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</si>
  <si>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</si>
  <si>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</si>
  <si>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</si>
  <si>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</si>
  <si>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</si>
  <si>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</si>
  <si>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</si>
  <si>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</si>
  <si>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</si>
  <si>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</si>
  <si>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</si>
  <si>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</si>
  <si>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</si>
  <si>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</si>
  <si>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</si>
  <si>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</si>
  <si>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</si>
  <si>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</si>
  <si>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</si>
  <si>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</si>
  <si>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</si>
  <si>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</si>
  <si>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</si>
  <si>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</si>
  <si>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</si>
  <si>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</si>
  <si>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</si>
  <si>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</si>
  <si>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</si>
  <si>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</si>
  <si>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</si>
  <si>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</si>
  <si>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</si>
  <si>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</si>
  <si>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</si>
  <si>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</si>
  <si>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</si>
  <si>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</si>
  <si>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</si>
  <si>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</si>
  <si>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</si>
  <si>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</si>
  <si>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</si>
  <si>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</si>
  <si>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</si>
  <si>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</si>
  <si>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</si>
  <si>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</si>
  <si>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</si>
  <si>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</si>
  <si>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</si>
  <si>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</si>
  <si>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</si>
  <si>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</si>
  <si>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</si>
  <si>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</si>
  <si>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</si>
  <si>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</si>
  <si>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</si>
  <si>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</si>
  <si>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</si>
  <si>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</si>
  <si>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</si>
  <si>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</si>
  <si>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</si>
  <si>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</si>
  <si>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</si>
  <si>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</si>
  <si>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</si>
  <si>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</si>
  <si>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</si>
  <si>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</si>
  <si>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</si>
  <si>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</si>
  <si>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</si>
  <si>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</si>
  <si>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</si>
  <si>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</si>
  <si>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</si>
  <si>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</si>
  <si>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</si>
  <si>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</si>
  <si>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</si>
  <si>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</si>
  <si>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</si>
  <si>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</si>
  <si>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</si>
  <si>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</si>
  <si>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</si>
  <si>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</si>
  <si>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</si>
  <si>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</si>
  <si>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</si>
  <si>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</si>
  <si>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</si>
  <si>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</si>
  <si>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</si>
  <si>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</si>
  <si>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</si>
  <si>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</si>
  <si>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</si>
  <si>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</si>
  <si>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</si>
  <si>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</si>
  <si>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</si>
  <si>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</si>
  <si>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</si>
  <si>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</si>
  <si>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</si>
  <si>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</si>
  <si>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</si>
  <si>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</si>
  <si>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</si>
  <si>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</si>
  <si>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</si>
  <si>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</si>
  <si>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</si>
  <si>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</si>
  <si>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</si>
  <si>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</si>
  <si>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</si>
  <si>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</si>
  <si>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</si>
  <si>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</si>
  <si>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</si>
  <si>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</si>
  <si>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</si>
  <si>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</si>
  <si>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</si>
  <si>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</si>
  <si>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</si>
  <si>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</si>
  <si>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</si>
  <si>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</si>
  <si>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</si>
  <si>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</si>
  <si>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</si>
  <si>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</si>
  <si>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</si>
  <si>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</si>
  <si>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</si>
  <si>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</si>
  <si>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</si>
  <si>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</si>
  <si>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</si>
  <si>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</si>
  <si>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</si>
  <si>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</si>
  <si>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</si>
  <si>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</si>
  <si>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</si>
  <si>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</si>
  <si>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</si>
  <si>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</si>
  <si>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</si>
  <si>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</si>
  <si>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</si>
  <si>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</si>
  <si>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</si>
  <si>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</si>
  <si>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</si>
  <si>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</si>
  <si>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</si>
  <si>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</si>
  <si>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</si>
  <si>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</si>
  <si>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</si>
  <si>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</si>
  <si>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</si>
  <si>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</si>
  <si>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</si>
  <si>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</si>
  <si>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</si>
  <si>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</si>
  <si>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</si>
  <si>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</si>
  <si>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</si>
  <si>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</si>
  <si>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</si>
  <si>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</si>
  <si>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</si>
  <si>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</si>
  <si>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</si>
  <si>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</si>
  <si>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</si>
  <si>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</si>
  <si>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</si>
  <si>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</si>
  <si>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</si>
  <si>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</si>
  <si>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</si>
  <si>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</si>
  <si>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</si>
  <si>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</si>
  <si>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</si>
  <si>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</si>
  <si>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</si>
  <si>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</si>
  <si>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</si>
  <si>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</si>
  <si>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</si>
  <si>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</si>
  <si>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</si>
  <si>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</si>
  <si>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</si>
  <si>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</si>
  <si>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</si>
  <si>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</si>
  <si>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</si>
  <si>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</si>
  <si>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</si>
  <si>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</si>
  <si>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</si>
  <si>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</si>
  <si>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</si>
  <si>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</si>
  <si>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</si>
  <si>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</si>
  <si>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</si>
  <si>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</si>
  <si>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</si>
  <si>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</si>
  <si>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</si>
  <si>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</si>
  <si>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</si>
  <si>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</si>
  <si>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</si>
  <si>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</si>
  <si>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</si>
  <si>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</si>
  <si>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</si>
  <si>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</si>
  <si>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</si>
  <si>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</si>
  <si>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</si>
  <si>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</si>
  <si>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</si>
  <si>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</si>
  <si>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</si>
  <si>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</si>
  <si>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</si>
  <si>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</si>
  <si>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</si>
  <si>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</si>
  <si>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</si>
  <si>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</si>
  <si>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</si>
  <si>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</si>
  <si>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</si>
  <si>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</si>
  <si>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</si>
  <si>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</si>
  <si>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</si>
  <si>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</si>
  <si>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</si>
  <si>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</si>
  <si>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</si>
  <si>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</si>
  <si>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</si>
  <si>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</si>
  <si>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</si>
  <si>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</si>
  <si>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</si>
  <si>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</si>
  <si>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</si>
  <si>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</si>
  <si>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</si>
  <si>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</si>
  <si>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</si>
  <si>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</si>
  <si>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</si>
  <si>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</si>
  <si>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</si>
  <si>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</si>
  <si>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</si>
  <si>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</si>
  <si>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</si>
  <si>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</si>
  <si>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</si>
  <si>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</si>
  <si>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</si>
  <si>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</si>
  <si>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</si>
  <si>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</si>
  <si>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</si>
  <si>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</si>
  <si>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</si>
  <si>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</si>
  <si>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</si>
  <si>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</si>
  <si>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</si>
  <si>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</si>
  <si>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</si>
  <si>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</si>
  <si>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</si>
  <si>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</si>
  <si>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</si>
  <si>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</si>
  <si>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</si>
  <si>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</si>
  <si>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</si>
  <si>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</si>
  <si>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</si>
  <si>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</si>
  <si>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</si>
  <si>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</si>
  <si>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</si>
  <si>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</si>
  <si>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</si>
  <si>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</si>
  <si>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</si>
  <si>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</si>
  <si>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</si>
  <si>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</si>
  <si>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</si>
  <si>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</si>
  <si>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</si>
  <si>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</si>
  <si>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</si>
  <si>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</si>
  <si>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</si>
  <si>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</si>
  <si>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</si>
  <si>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</si>
  <si>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</si>
  <si>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</si>
  <si>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</si>
  <si>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</si>
  <si>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</si>
  <si>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</si>
  <si>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</si>
  <si>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</si>
  <si>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</si>
  <si>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</si>
  <si>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</si>
  <si>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</si>
  <si>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</si>
  <si>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</si>
  <si>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</si>
  <si>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</si>
  <si>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</si>
  <si>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</si>
  <si>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</si>
  <si>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</si>
  <si>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</si>
  <si>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</si>
  <si>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</si>
  <si>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</si>
  <si>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</si>
  <si>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</si>
  <si>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</si>
  <si>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</si>
  <si>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</si>
  <si>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</si>
  <si>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</si>
  <si>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</si>
  <si>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</si>
  <si>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</si>
  <si>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</si>
  <si>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</si>
  <si>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</si>
  <si>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</si>
  <si>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</si>
  <si>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</si>
  <si>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</si>
  <si>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</si>
  <si>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</si>
  <si>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</si>
  <si>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</si>
  <si>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</si>
  <si>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</si>
  <si>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</si>
  <si>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</si>
  <si>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</si>
  <si>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</si>
  <si>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</si>
  <si>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</si>
  <si>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</si>
  <si>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</si>
  <si>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</si>
  <si>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</si>
  <si>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</si>
  <si>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</si>
  <si>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</si>
  <si>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</si>
  <si>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</si>
  <si>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</si>
  <si>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</si>
  <si>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</si>
  <si>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</si>
  <si>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</si>
  <si>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</si>
  <si>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</si>
  <si>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</si>
  <si>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</si>
  <si>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</si>
  <si>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</si>
  <si>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</si>
  <si>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</si>
  <si>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</si>
  <si>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</si>
  <si>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</si>
  <si>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</si>
  <si>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</si>
  <si>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</si>
  <si>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</si>
  <si>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</si>
  <si>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</si>
  <si>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</si>
  <si>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</si>
  <si>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</si>
  <si>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</si>
  <si>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</si>
  <si>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</si>
  <si>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</si>
  <si>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</si>
  <si>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</si>
  <si>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</si>
  <si>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</si>
  <si>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</si>
  <si>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</si>
  <si>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</si>
  <si>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</si>
  <si>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</si>
  <si>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</si>
  <si>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</si>
  <si>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</si>
  <si>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</si>
  <si>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</si>
  <si>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</si>
  <si>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</si>
  <si>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</si>
  <si>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</si>
  <si>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</si>
  <si>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</si>
  <si>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</si>
  <si>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</si>
  <si>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</si>
  <si>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</si>
  <si>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</si>
  <si>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</si>
  <si>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</si>
  <si>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</si>
  <si>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</si>
  <si>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</si>
  <si>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</si>
  <si>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</si>
  <si>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</si>
  <si>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</si>
  <si>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</si>
  <si>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</si>
  <si>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</si>
  <si>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</si>
  <si>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</si>
  <si>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</si>
  <si>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</si>
  <si>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</si>
  <si>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</si>
  <si>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</si>
  <si>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</si>
  <si>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</si>
  <si>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</si>
  <si>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</si>
  <si>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</si>
  <si>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</si>
  <si>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</si>
  <si>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</si>
  <si>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</si>
  <si>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</si>
  <si>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</si>
  <si>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</si>
  <si>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</si>
  <si>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</si>
  <si>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</si>
  <si>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</si>
  <si>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</si>
  <si>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</si>
  <si>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</si>
  <si>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</si>
  <si>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</si>
  <si>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</si>
  <si>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</si>
  <si>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</si>
  <si>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</si>
  <si>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</si>
  <si>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</si>
  <si>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</si>
  <si>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</si>
  <si>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</si>
  <si>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</si>
  <si>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</si>
  <si>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</si>
  <si>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</si>
  <si>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</si>
  <si>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</si>
  <si>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</si>
  <si>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</si>
  <si>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</si>
  <si>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</si>
  <si>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</si>
  <si>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</si>
  <si>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</si>
  <si>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</si>
  <si>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</si>
  <si>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</si>
  <si>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</si>
  <si>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</si>
  <si>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</si>
  <si>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</si>
  <si>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</si>
  <si>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</si>
  <si>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</si>
  <si>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</si>
  <si>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</si>
  <si>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</si>
  <si>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</si>
  <si>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</si>
  <si>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</si>
  <si>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</si>
  <si>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</si>
  <si>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</si>
  <si>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</si>
  <si>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</si>
  <si>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</si>
  <si>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</si>
  <si>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</si>
  <si>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</si>
  <si>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</si>
  <si>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</si>
  <si>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</si>
  <si>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</si>
  <si>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</si>
  <si>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</si>
  <si>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</si>
  <si>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</si>
  <si>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</si>
  <si>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</si>
  <si>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</si>
  <si>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</si>
  <si>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</si>
  <si>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</si>
  <si>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</si>
  <si>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</si>
  <si>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</si>
  <si>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</si>
  <si>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</si>
  <si>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</si>
  <si>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</si>
  <si>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</si>
  <si>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</si>
  <si>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</si>
  <si>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</si>
  <si>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</si>
  <si>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</si>
  <si>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</si>
  <si>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</si>
  <si>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</si>
  <si>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</si>
  <si>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</si>
  <si>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</si>
  <si>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</si>
  <si>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</si>
  <si>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</si>
  <si>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</si>
  <si>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</si>
  <si>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</si>
  <si>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</si>
  <si>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</si>
  <si>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</si>
  <si>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</si>
  <si>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</si>
  <si>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</si>
  <si>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</si>
  <si>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</si>
  <si>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</si>
  <si>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</si>
  <si>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</si>
  <si>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</si>
  <si>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</si>
  <si>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</si>
  <si>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</si>
  <si>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</si>
  <si>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</si>
  <si>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</si>
  <si>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</si>
  <si>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</si>
  <si>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</si>
  <si>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</si>
  <si>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</si>
  <si>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</si>
  <si>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</si>
  <si>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</si>
  <si>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</si>
  <si>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</si>
  <si>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</si>
  <si>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</si>
  <si>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</si>
  <si>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</si>
  <si>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</si>
  <si>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</si>
  <si>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</si>
  <si>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</si>
  <si>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</si>
  <si>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</si>
  <si>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</si>
  <si>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</si>
  <si>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</si>
  <si>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</si>
  <si>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</si>
  <si>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</si>
  <si>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</si>
  <si>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</si>
  <si>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</si>
  <si>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</si>
  <si>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</si>
  <si>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</si>
  <si>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</si>
  <si>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</si>
  <si>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</si>
  <si>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</si>
  <si>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</si>
  <si>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</si>
  <si>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</si>
  <si>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</si>
  <si>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</si>
  <si>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</si>
  <si>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</si>
  <si>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</si>
  <si>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</si>
  <si>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</si>
  <si>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</si>
  <si>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</si>
  <si>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</si>
  <si>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</si>
  <si>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</si>
  <si>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</si>
  <si>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</si>
  <si>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</si>
  <si>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</si>
  <si>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</si>
  <si>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</si>
  <si>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</si>
  <si>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</si>
  <si>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</si>
  <si>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</si>
  <si>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</si>
  <si>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</si>
  <si>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</si>
  <si>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</si>
  <si>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</si>
  <si>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</si>
  <si>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</si>
  <si>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</si>
  <si>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</si>
  <si>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</si>
  <si>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</si>
  <si>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</si>
  <si>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</si>
  <si>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</si>
  <si>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</si>
  <si>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</si>
  <si>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</si>
  <si>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</si>
  <si>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</si>
  <si>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</si>
  <si>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</si>
  <si>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</si>
  <si>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</si>
  <si>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</si>
  <si>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</si>
  <si>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</si>
  <si>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</si>
  <si>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</si>
  <si>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</si>
  <si>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</si>
  <si>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</si>
  <si>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</si>
  <si>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</si>
  <si>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</si>
  <si>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</si>
  <si>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</si>
  <si>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</si>
  <si>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</si>
  <si>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</si>
  <si>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</si>
  <si>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</si>
  <si>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</si>
  <si>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</si>
  <si>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</si>
  <si>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</si>
  <si>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</si>
  <si>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</si>
  <si>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</si>
  <si>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</si>
  <si>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</si>
  <si>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</si>
  <si>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</si>
  <si>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</si>
  <si>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</si>
  <si>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</si>
  <si>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</si>
  <si>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</si>
  <si>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</si>
  <si>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</si>
  <si>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</si>
  <si>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</si>
  <si>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</si>
  <si>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</si>
  <si>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</si>
  <si>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</si>
  <si>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</si>
  <si>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</si>
  <si>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</si>
  <si>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</si>
  <si>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</si>
  <si>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</si>
  <si>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</si>
  <si>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</si>
  <si>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</si>
  <si>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</si>
  <si>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</si>
  <si>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</si>
  <si>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</si>
  <si>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</si>
  <si>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</si>
  <si>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</si>
  <si>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</si>
  <si>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</si>
  <si>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</si>
  <si>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</si>
  <si>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</si>
  <si>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</si>
  <si>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</si>
  <si>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</si>
  <si>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</si>
  <si>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</si>
  <si>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</si>
  <si>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</si>
  <si>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</si>
  <si>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</si>
  <si>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</si>
  <si>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</si>
  <si>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</si>
  <si>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</si>
  <si>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</si>
  <si>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</si>
  <si>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</si>
  <si>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</si>
  <si>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</si>
  <si>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</si>
  <si>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</si>
  <si>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</si>
  <si>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</si>
  <si>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</si>
  <si>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</si>
  <si>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</si>
  <si>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</si>
  <si>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</si>
  <si>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</si>
  <si>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</si>
  <si>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</si>
  <si>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</si>
  <si>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</si>
  <si>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</si>
  <si>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</si>
  <si>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</si>
  <si>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</si>
  <si>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</si>
  <si>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</si>
  <si>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</si>
  <si>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</si>
  <si>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</si>
  <si>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</si>
  <si>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</si>
  <si>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</si>
  <si>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</si>
  <si>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</si>
  <si>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</si>
  <si>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</si>
  <si>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</si>
  <si>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</si>
  <si>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</si>
  <si>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</si>
  <si>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</si>
  <si>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</si>
  <si>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</si>
  <si>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</si>
  <si>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</si>
  <si>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</si>
  <si>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</si>
  <si>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</si>
  <si>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</si>
  <si>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</si>
  <si>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</si>
  <si>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</si>
  <si>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</si>
  <si>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</si>
  <si>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</si>
  <si>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</si>
  <si>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</si>
  <si>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</si>
  <si>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</si>
  <si>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</si>
  <si>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</si>
  <si>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</si>
  <si>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</si>
  <si>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</si>
  <si>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</si>
  <si>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</si>
  <si>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</si>
  <si>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</si>
  <si>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</si>
  <si>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</si>
  <si>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</si>
  <si>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</si>
  <si>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</si>
  <si>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</si>
  <si>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</si>
  <si>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</si>
  <si>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</si>
  <si>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</si>
  <si>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</si>
  <si>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</si>
  <si>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</si>
  <si>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</si>
  <si>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</si>
  <si>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</si>
  <si>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</si>
  <si>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</si>
  <si>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</si>
  <si>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</si>
  <si>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</si>
  <si>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</si>
  <si>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</si>
  <si>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</si>
  <si>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</si>
  <si>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</si>
  <si>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</si>
  <si>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</si>
  <si>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</si>
  <si>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</si>
  <si>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</si>
  <si>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</si>
  <si>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</si>
  <si>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</si>
  <si>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</si>
  <si>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</si>
  <si>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</si>
  <si>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</si>
  <si>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</si>
  <si>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</si>
  <si>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</si>
  <si>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</si>
  <si>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</si>
  <si>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</si>
  <si>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</si>
  <si>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</si>
  <si>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</si>
  <si>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</si>
  <si>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</si>
  <si>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</si>
  <si>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</si>
  <si>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</si>
  <si>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</si>
  <si>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</si>
  <si>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</si>
  <si>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</si>
  <si>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</si>
  <si>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</si>
  <si>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</si>
  <si>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</si>
  <si>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</si>
  <si>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</si>
  <si>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</si>
  <si>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</si>
  <si>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</si>
  <si>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</si>
  <si>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</si>
  <si>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</si>
  <si>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</si>
  <si>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</si>
  <si>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</si>
  <si>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</si>
  <si>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</si>
  <si>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</si>
  <si>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</si>
  <si>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</si>
  <si>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</si>
  <si>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</si>
  <si>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</si>
  <si>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</si>
  <si>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</si>
  <si>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</si>
  <si>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</si>
  <si>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</si>
  <si>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</si>
  <si>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</si>
  <si>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</si>
  <si>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</si>
  <si>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</si>
  <si>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</si>
  <si>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</si>
  <si>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</si>
  <si>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</si>
  <si>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</si>
  <si>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</si>
  <si>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</si>
  <si>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</si>
  <si>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</si>
  <si>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</si>
  <si>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</si>
  <si>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</si>
  <si>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</si>
  <si>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</si>
  <si>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</si>
  <si>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</si>
  <si>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</si>
  <si>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</si>
  <si>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</si>
  <si>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</si>
  <si>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</si>
  <si>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</si>
  <si>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</si>
  <si>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</si>
  <si>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</si>
  <si>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</si>
  <si>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</si>
  <si>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</si>
  <si>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</si>
  <si>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</si>
  <si>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</si>
  <si>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</si>
  <si>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</si>
  <si>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</si>
  <si>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</si>
  <si>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</si>
  <si>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</si>
  <si>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</si>
  <si>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</si>
  <si>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</si>
  <si>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</si>
  <si>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</si>
  <si>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</si>
  <si>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</si>
  <si>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</si>
  <si>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</si>
  <si>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</si>
  <si>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</si>
  <si>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</si>
  <si>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</si>
  <si>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</si>
  <si>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</si>
  <si>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</si>
  <si>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</si>
  <si>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</si>
  <si>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</si>
  <si>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</si>
  <si>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</si>
  <si>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</si>
  <si>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</si>
  <si>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</si>
  <si>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</si>
  <si>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</si>
  <si>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</si>
  <si>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</si>
  <si>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</si>
  <si>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</si>
  <si>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</si>
  <si>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</si>
  <si>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</si>
  <si>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</si>
  <si>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</si>
  <si>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</si>
  <si>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</si>
  <si>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</si>
  <si>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</si>
  <si>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</si>
  <si>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</si>
  <si>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</si>
  <si>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</si>
  <si>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</si>
  <si>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</si>
  <si>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</si>
  <si>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</si>
  <si>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</si>
  <si>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</si>
  <si>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</si>
  <si>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</si>
  <si>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</si>
  <si>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</si>
  <si>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</si>
  <si>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</si>
  <si>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</si>
  <si>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</si>
  <si>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</si>
  <si>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</si>
  <si>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</si>
  <si>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</si>
  <si>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</si>
  <si>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</si>
  <si>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</si>
  <si>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</si>
  <si>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</si>
  <si>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</si>
  <si>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</si>
  <si>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</si>
  <si>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</si>
  <si>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</si>
  <si>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</si>
  <si>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</si>
  <si>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</si>
  <si>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</si>
  <si>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</si>
  <si>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</si>
  <si>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</si>
  <si>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</si>
  <si>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</si>
  <si>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</si>
  <si>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</si>
  <si>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</si>
  <si>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</si>
  <si>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</si>
  <si>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</si>
  <si>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</si>
  <si>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</si>
  <si>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</si>
  <si>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</si>
  <si>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</si>
  <si>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</si>
  <si>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</si>
  <si>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</si>
  <si>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</si>
  <si>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</si>
  <si>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</si>
  <si>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</si>
  <si>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</si>
  <si>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</si>
  <si>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</si>
  <si>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</si>
  <si>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</si>
  <si>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</si>
  <si>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</si>
  <si>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</si>
  <si>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</si>
  <si>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</si>
  <si>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</si>
  <si>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</si>
  <si>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</si>
  <si>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</si>
  <si>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</si>
  <si>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</si>
  <si>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</si>
  <si>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</si>
  <si>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</si>
  <si>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</si>
  <si>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</si>
  <si>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</si>
  <si>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</si>
  <si>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</si>
  <si>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</si>
  <si>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</si>
  <si>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</si>
  <si>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</si>
  <si>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</si>
  <si>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</si>
  <si>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</si>
  <si>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</si>
  <si>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</si>
  <si>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</si>
  <si>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</si>
  <si>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</si>
  <si>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</si>
  <si>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</si>
  <si>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</si>
  <si>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</si>
  <si>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</si>
  <si>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</si>
  <si>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</si>
  <si>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</si>
  <si>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</si>
  <si>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</si>
  <si>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</si>
  <si>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</si>
  <si>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</si>
  <si>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</si>
  <si>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</si>
  <si>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</si>
  <si>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</si>
  <si>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</si>
  <si>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</si>
  <si>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</si>
  <si>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</si>
  <si>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</si>
  <si>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</si>
  <si>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</si>
  <si>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</si>
  <si>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</si>
  <si>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</si>
  <si>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</si>
  <si>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</si>
  <si>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</si>
  <si>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</si>
  <si>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</si>
  <si>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</si>
  <si>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</si>
  <si>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</si>
  <si>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</si>
  <si>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</si>
  <si>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</si>
  <si>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</si>
  <si>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</si>
  <si>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</si>
  <si>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</si>
  <si>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</si>
  <si>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</si>
  <si>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</si>
  <si>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</si>
  <si>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</si>
  <si>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</si>
  <si>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</si>
  <si>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</si>
  <si>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</si>
  <si>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</si>
  <si>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</si>
  <si>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</si>
  <si>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</si>
  <si>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</si>
  <si>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</si>
  <si>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</si>
  <si>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</si>
  <si>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</si>
  <si>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</si>
  <si>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</si>
  <si>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</si>
  <si>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</si>
  <si>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</si>
  <si>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</si>
  <si>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</si>
  <si>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</si>
  <si>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</si>
  <si>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</si>
  <si>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</si>
  <si>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</si>
  <si>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</si>
  <si>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</si>
  <si>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</si>
  <si>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</si>
  <si>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</si>
  <si>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</si>
  <si>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</si>
  <si>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</si>
  <si>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</si>
  <si>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</si>
  <si>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</si>
  <si>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</si>
  <si>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</si>
  <si>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</si>
  <si>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</si>
  <si>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</si>
  <si>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</si>
  <si>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</si>
  <si>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</si>
  <si>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</si>
  <si>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</si>
  <si>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</si>
  <si>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</si>
  <si>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</si>
  <si>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</si>
  <si>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</si>
  <si>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</si>
  <si>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</si>
  <si>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</si>
  <si>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</si>
  <si>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</si>
  <si>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</si>
  <si>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</si>
  <si>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</si>
  <si>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</si>
  <si>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</si>
  <si>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</si>
  <si>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</si>
  <si>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</si>
  <si>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</si>
  <si>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</si>
  <si>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</si>
  <si>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</si>
  <si>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</si>
  <si>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</si>
  <si>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</si>
  <si>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</si>
  <si>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</si>
  <si>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</si>
  <si>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</si>
  <si>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</si>
  <si>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</si>
  <si>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</si>
  <si>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</si>
  <si>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</si>
  <si>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</si>
  <si>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</si>
  <si>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</si>
  <si>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</si>
  <si>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</si>
  <si>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</si>
  <si>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</si>
  <si>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</si>
  <si>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</si>
  <si>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</si>
  <si>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</si>
  <si>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</si>
  <si>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</si>
  <si>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</si>
  <si>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</si>
  <si>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</si>
  <si>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</si>
  <si>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</si>
  <si>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</si>
  <si>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</si>
  <si>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</si>
  <si>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</si>
  <si>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</si>
  <si>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</si>
  <si>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</si>
  <si>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</si>
  <si>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</si>
  <si>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</si>
  <si>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</si>
  <si>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</si>
  <si>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</si>
  <si>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</si>
  <si>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</si>
  <si>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</si>
  <si>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</si>
  <si>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</si>
  <si>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</si>
  <si>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</si>
  <si>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</si>
  <si>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</si>
  <si>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</si>
  <si>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</si>
  <si>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</si>
  <si>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</si>
  <si>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</si>
  <si>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</si>
  <si>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</si>
  <si>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</si>
  <si>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</si>
  <si>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</si>
  <si>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</si>
  <si>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</si>
  <si>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</si>
  <si>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</si>
  <si>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</si>
  <si>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</si>
  <si>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</si>
  <si>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</si>
  <si>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</si>
  <si>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</si>
  <si>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</si>
  <si>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</si>
  <si>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</si>
  <si>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</si>
  <si>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</si>
  <si>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</si>
  <si>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</si>
  <si>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</si>
  <si>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</si>
  <si>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</si>
  <si>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</si>
  <si>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</si>
  <si>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</si>
  <si>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</si>
  <si>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</si>
  <si>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</si>
  <si>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</si>
  <si>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</si>
  <si>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</si>
  <si>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</si>
  <si>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</si>
  <si>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</si>
  <si>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</si>
  <si>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</si>
  <si>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</si>
  <si>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</si>
  <si>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</si>
  <si>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</si>
  <si>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</si>
  <si>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</si>
  <si>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</si>
  <si>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</si>
  <si>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</si>
  <si>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</si>
  <si>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</si>
  <si>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</si>
  <si>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</si>
  <si>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</si>
  <si>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</si>
  <si>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</si>
  <si>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</si>
  <si>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</si>
  <si>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</si>
  <si>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</si>
  <si>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</si>
  <si>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</si>
  <si>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</si>
  <si>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</si>
  <si>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</si>
  <si>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</si>
  <si>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</si>
  <si>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</si>
  <si>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</si>
  <si>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</si>
  <si>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</si>
  <si>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</si>
  <si>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</si>
  <si>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</si>
  <si>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</si>
  <si>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</si>
  <si>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</si>
  <si>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</si>
  <si>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</si>
  <si>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</si>
  <si>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</si>
  <si>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</si>
  <si>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</si>
  <si>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</si>
  <si>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</si>
  <si>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</si>
  <si>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</si>
  <si>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</si>
  <si>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</si>
  <si>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</si>
  <si>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</si>
  <si>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</si>
  <si>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</si>
  <si>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</si>
  <si>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</si>
  <si>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</si>
  <si>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</si>
  <si>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</si>
  <si>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</si>
  <si>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</si>
  <si>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</si>
  <si>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</si>
  <si>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</si>
  <si>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</si>
  <si>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</si>
  <si>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</si>
  <si>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</si>
  <si>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</si>
  <si>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</si>
  <si>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</si>
  <si>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</si>
  <si>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</si>
  <si>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</si>
  <si>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</si>
  <si>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</si>
  <si>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</si>
  <si>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</si>
  <si>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</si>
  <si>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</si>
  <si>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</si>
  <si>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</si>
  <si>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</si>
  <si>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</si>
  <si>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</si>
  <si>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</si>
  <si>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</si>
  <si>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</si>
  <si>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</si>
  <si>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</si>
  <si>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</si>
  <si>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</si>
  <si>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</si>
  <si>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</si>
  <si>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</si>
  <si>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</si>
  <si>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</si>
  <si>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</si>
  <si>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</si>
  <si>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</si>
  <si>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</si>
  <si>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</si>
  <si>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</si>
  <si>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</si>
  <si>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</si>
  <si>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</si>
  <si>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</si>
  <si>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</si>
  <si>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</si>
  <si>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</si>
  <si>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</si>
  <si>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</si>
  <si>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</si>
  <si>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</si>
  <si>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</si>
  <si>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</si>
  <si>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</si>
  <si>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</si>
  <si>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</si>
  <si>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</si>
  <si>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</si>
  <si>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</si>
  <si>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</si>
  <si>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</si>
  <si>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</si>
  <si>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</si>
  <si>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</si>
  <si>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</si>
  <si>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</si>
  <si>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</si>
  <si>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</si>
  <si>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</si>
  <si>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</si>
  <si>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</si>
  <si>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</si>
  <si>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</si>
  <si>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</si>
  <si>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</si>
  <si>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</si>
  <si>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</si>
  <si>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</si>
  <si>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</si>
  <si>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</si>
  <si>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</si>
  <si>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</si>
  <si>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</si>
  <si>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</si>
  <si>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</si>
  <si>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</si>
  <si>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</si>
  <si>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</si>
  <si>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</si>
  <si>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</si>
  <si>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</si>
  <si>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</si>
  <si>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</si>
  <si>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</si>
  <si>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</si>
  <si>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</si>
  <si>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</si>
  <si>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</si>
  <si>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</si>
  <si>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</si>
  <si>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</si>
  <si>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</si>
  <si>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</si>
  <si>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</si>
  <si>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</si>
  <si>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</si>
  <si>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</si>
  <si>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</si>
  <si>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</si>
  <si>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</si>
  <si>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</si>
  <si>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</si>
  <si>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</si>
  <si>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</si>
  <si>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</si>
  <si>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</si>
  <si>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</si>
  <si>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</si>
  <si>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</si>
  <si>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</si>
  <si>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</si>
  <si>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</si>
  <si>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</si>
  <si>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</si>
  <si>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</si>
  <si>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</si>
  <si>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</si>
  <si>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</si>
  <si>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</si>
  <si>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</si>
  <si>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</si>
  <si>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</si>
  <si>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</si>
  <si>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</si>
  <si>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</si>
  <si>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</si>
  <si>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</si>
  <si>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</si>
  <si>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</si>
  <si>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</si>
  <si>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</si>
  <si>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</si>
  <si>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</si>
  <si>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</si>
  <si>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</si>
  <si>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</si>
  <si>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</si>
  <si>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</si>
  <si>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</si>
  <si>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</si>
  <si>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</si>
  <si>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</si>
  <si>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</si>
  <si>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</si>
  <si>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</si>
  <si>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</si>
  <si>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</si>
  <si>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</si>
  <si>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</si>
  <si>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</si>
  <si>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</si>
  <si>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</si>
  <si>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</si>
  <si>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</si>
  <si>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</si>
  <si>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</si>
  <si>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</si>
  <si>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</si>
  <si>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</si>
  <si>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</si>
  <si>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</si>
  <si>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</si>
  <si>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</si>
  <si>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</si>
  <si>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</si>
  <si>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</si>
  <si>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</si>
  <si>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</si>
  <si>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</si>
  <si>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</si>
  <si>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</si>
  <si>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</si>
  <si>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</si>
  <si>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</si>
  <si>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</si>
  <si>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</si>
  <si>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</si>
  <si>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</si>
  <si>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</si>
  <si>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</si>
  <si>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</si>
  <si>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</si>
  <si>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</si>
  <si>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</si>
  <si>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</si>
  <si>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</si>
  <si>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</si>
  <si>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</si>
  <si>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</si>
  <si>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</si>
  <si>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</si>
  <si>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</si>
  <si>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</si>
  <si>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</si>
  <si>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</si>
  <si>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</si>
  <si>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</si>
  <si>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</si>
  <si>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</si>
  <si>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</si>
  <si>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</si>
  <si>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</si>
  <si>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</si>
  <si>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</si>
  <si>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</si>
  <si>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</si>
  <si>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</si>
  <si>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</si>
  <si>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</si>
  <si>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</si>
  <si>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</si>
  <si>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</si>
  <si>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</si>
  <si>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</si>
  <si>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</si>
  <si>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</si>
  <si>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</si>
  <si>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</si>
  <si>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</si>
  <si>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</si>
  <si>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</si>
  <si>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</si>
  <si>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</si>
  <si>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</si>
  <si>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</si>
  <si>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</si>
  <si>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</si>
  <si>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</si>
  <si>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</si>
  <si>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</si>
  <si>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</si>
  <si>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</si>
  <si>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</si>
  <si>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</si>
  <si>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</si>
  <si>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</si>
  <si>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</si>
  <si>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</si>
  <si>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</si>
  <si>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</si>
  <si>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</si>
  <si>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</si>
  <si>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</si>
  <si>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</si>
  <si>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</si>
  <si>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</si>
  <si>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</si>
  <si>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</si>
  <si>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</si>
  <si>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</si>
  <si>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</si>
  <si>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</si>
  <si>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</si>
  <si>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</si>
  <si>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</si>
  <si>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</si>
  <si>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</si>
  <si>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</si>
  <si>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</si>
  <si>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</si>
  <si>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</si>
  <si>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</si>
  <si>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</si>
  <si>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</si>
  <si>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</si>
  <si>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</si>
  <si>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</si>
  <si>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</si>
  <si>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</si>
  <si>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</si>
  <si>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</si>
  <si>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</si>
  <si>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</si>
  <si>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</si>
  <si>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</si>
  <si>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</si>
  <si>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</si>
  <si>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</si>
  <si>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</si>
  <si>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</si>
  <si>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</si>
  <si>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</si>
  <si>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</si>
  <si>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</si>
  <si>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</si>
  <si>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</si>
  <si>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</si>
  <si>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</si>
  <si>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</si>
  <si>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</si>
  <si>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</si>
  <si>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</si>
  <si>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</si>
  <si>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</si>
  <si>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</si>
  <si>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</si>
  <si>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</si>
  <si>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</si>
  <si>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</si>
  <si>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</si>
  <si>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</si>
  <si>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</si>
  <si>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</si>
  <si>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</si>
  <si>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</si>
  <si>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</si>
  <si>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</si>
  <si>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</si>
  <si>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</si>
  <si>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</si>
  <si>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</si>
  <si>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</si>
  <si>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</si>
  <si>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</si>
  <si>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</si>
  <si>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</si>
  <si>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</si>
  <si>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</si>
  <si>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</si>
  <si>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</si>
  <si>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</si>
  <si>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</si>
  <si>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</si>
  <si>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</si>
  <si>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</si>
  <si>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</si>
  <si>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</si>
  <si>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</si>
  <si>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</si>
  <si>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</si>
  <si>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</si>
  <si>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</si>
  <si>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</si>
  <si>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</si>
  <si>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</si>
  <si>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</si>
  <si>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</si>
  <si>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</si>
  <si>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</si>
  <si>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</si>
  <si>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</si>
  <si>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</si>
  <si>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</si>
  <si>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</si>
  <si>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</si>
  <si>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</si>
  <si>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</si>
  <si>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</si>
  <si>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</si>
  <si>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</si>
  <si>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</si>
  <si>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</si>
  <si>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</si>
  <si>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</si>
  <si>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</si>
  <si>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</si>
  <si>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</si>
  <si>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</si>
  <si>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</si>
  <si>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</si>
  <si>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</si>
  <si>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</si>
  <si>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</si>
  <si>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</si>
  <si>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</si>
  <si>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</si>
  <si>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</si>
  <si>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</si>
  <si>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</si>
  <si>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</si>
  <si>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</si>
  <si>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</si>
  <si>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</si>
  <si>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</si>
  <si>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</si>
  <si>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</si>
  <si>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</si>
  <si>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</si>
  <si>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</si>
  <si>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</si>
  <si>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</si>
  <si>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</si>
  <si>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</si>
  <si>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</si>
  <si>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</si>
  <si>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</si>
  <si>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</si>
  <si>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</si>
  <si>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</si>
  <si>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</si>
  <si>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</si>
  <si>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</si>
  <si>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</si>
  <si>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</si>
  <si>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</si>
  <si>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</si>
  <si>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</si>
  <si>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</si>
  <si>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</si>
  <si>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</si>
  <si>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</si>
  <si>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</si>
  <si>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</si>
  <si>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</si>
  <si>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</si>
  <si>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</si>
  <si>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</si>
  <si>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</si>
  <si>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</si>
  <si>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</si>
  <si>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</si>
  <si>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</si>
  <si>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</si>
  <si>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</si>
  <si>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</si>
  <si>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</si>
  <si>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</si>
  <si>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</si>
  <si>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</si>
  <si>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</si>
  <si>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</si>
  <si>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</si>
  <si>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</si>
  <si>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</si>
  <si>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</si>
  <si>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</si>
  <si>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</si>
  <si>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</si>
  <si>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</si>
  <si>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</si>
  <si>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</si>
  <si>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</si>
  <si>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</si>
  <si>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</si>
  <si>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</si>
  <si>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</si>
  <si>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</si>
  <si>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</si>
  <si>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</si>
  <si>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</si>
  <si>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</si>
  <si>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</si>
  <si>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</si>
  <si>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</si>
  <si>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</si>
  <si>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</si>
  <si>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</si>
  <si>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</si>
  <si>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</si>
  <si>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</si>
  <si>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</si>
  <si>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</si>
  <si>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</si>
  <si>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</si>
  <si>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</si>
  <si>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</si>
  <si>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</si>
  <si>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</si>
  <si>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</si>
  <si>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</si>
  <si>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</si>
  <si>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</si>
  <si>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</si>
  <si>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</si>
  <si>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</si>
  <si>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</si>
  <si>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</si>
  <si>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</si>
  <si>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</si>
  <si>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</si>
  <si>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</si>
  <si>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</si>
  <si>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</si>
  <si>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</si>
  <si>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</si>
  <si>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</si>
  <si>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</si>
  <si>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</si>
  <si>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</si>
  <si>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</si>
  <si>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</si>
  <si>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</si>
  <si>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</si>
  <si>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</si>
  <si>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</si>
  <si>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</si>
  <si>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</si>
  <si>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</si>
  <si>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</si>
  <si>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</si>
  <si>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</si>
  <si>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</si>
  <si>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</si>
  <si>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</si>
  <si>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</si>
  <si>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</si>
  <si>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</si>
  <si>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</si>
  <si>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</si>
  <si>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</si>
  <si>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</si>
  <si>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</si>
  <si>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</si>
  <si>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</si>
  <si>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</si>
  <si>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</si>
  <si>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</si>
  <si>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</si>
  <si>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</si>
  <si>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</si>
  <si>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</si>
  <si>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</si>
  <si>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</si>
  <si>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</si>
  <si>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</si>
  <si>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</si>
  <si>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</si>
  <si>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</si>
  <si>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</si>
  <si>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</si>
  <si>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</si>
  <si>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</si>
  <si>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</si>
  <si>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</si>
  <si>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</si>
  <si>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</si>
  <si>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</si>
  <si>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</si>
  <si>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</si>
  <si>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</si>
  <si>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</si>
  <si>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</si>
  <si>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</si>
  <si>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</si>
  <si>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</si>
  <si>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</si>
  <si>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</si>
  <si>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</si>
  <si>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</si>
  <si>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</si>
  <si>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</si>
  <si>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</si>
  <si>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</si>
  <si>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</si>
  <si>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</si>
  <si>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</si>
  <si>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</si>
  <si>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</si>
  <si>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</si>
  <si>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</si>
  <si>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</si>
  <si>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</si>
  <si>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</si>
  <si>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</si>
  <si>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</si>
  <si>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</si>
  <si>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</si>
  <si>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</si>
  <si>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</si>
  <si>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</si>
  <si>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</si>
  <si>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</si>
  <si>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</si>
  <si>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</si>
  <si>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</si>
  <si>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</si>
  <si>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</si>
  <si>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</si>
  <si>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</si>
  <si>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</si>
  <si>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</si>
  <si>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</si>
  <si>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</si>
  <si>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</si>
  <si>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</si>
  <si>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</si>
  <si>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</si>
  <si>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</si>
  <si>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</si>
  <si>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</si>
  <si>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</si>
  <si>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</si>
  <si>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</si>
  <si>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</si>
  <si>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</si>
  <si>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</si>
  <si>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</si>
  <si>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</si>
  <si>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</si>
  <si>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</si>
  <si>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</si>
  <si>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</si>
  <si>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</si>
  <si>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</si>
  <si>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</si>
  <si>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</si>
  <si>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</si>
  <si>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</si>
  <si>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</si>
  <si>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</si>
  <si>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</si>
  <si>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</si>
  <si>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</si>
  <si>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</si>
  <si>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</si>
  <si>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</si>
  <si>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</si>
  <si>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</si>
  <si>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</si>
  <si>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</si>
  <si>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</si>
  <si>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</si>
  <si>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</si>
  <si>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</si>
  <si>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</si>
  <si>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</si>
  <si>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</si>
  <si>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</si>
  <si>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</si>
  <si>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</si>
  <si>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</si>
  <si>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</si>
  <si>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</si>
  <si>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</si>
  <si>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</si>
  <si>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</si>
  <si>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</si>
  <si>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</si>
  <si>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</si>
  <si>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</si>
  <si>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</si>
  <si>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</si>
  <si>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</si>
  <si>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</si>
  <si>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</si>
  <si>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</si>
  <si>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</si>
  <si>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</si>
  <si>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</si>
  <si>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</si>
  <si>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</si>
  <si>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</si>
  <si>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</si>
  <si>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</si>
  <si>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</si>
  <si>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</si>
  <si>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</si>
  <si>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</si>
  <si>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</si>
  <si>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</si>
  <si>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</si>
  <si>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</si>
  <si>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</si>
  <si>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</si>
  <si>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</si>
  <si>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</si>
  <si>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</si>
  <si>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</si>
  <si>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</si>
  <si>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</si>
  <si>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</si>
  <si>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</si>
  <si>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</si>
  <si>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</si>
  <si>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</si>
  <si>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</si>
  <si>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</si>
  <si>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</si>
  <si>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</si>
  <si>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</si>
  <si>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</si>
  <si>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</si>
  <si>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</si>
  <si>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</si>
  <si>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</si>
  <si>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</si>
  <si>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</si>
  <si>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</si>
  <si>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</si>
  <si>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</si>
  <si>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</si>
  <si>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</si>
  <si>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</si>
  <si>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</si>
  <si>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</si>
  <si>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</si>
  <si>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</si>
  <si>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</si>
  <si>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</si>
  <si>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</si>
  <si>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</si>
  <si>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</si>
  <si>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</si>
  <si>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</si>
  <si>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</si>
  <si>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</si>
  <si>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</si>
  <si>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</si>
  <si>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</si>
  <si>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</si>
  <si>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</si>
  <si>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</si>
  <si>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</si>
  <si>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</si>
  <si>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</si>
  <si>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</si>
  <si>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</si>
  <si>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</si>
  <si>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</si>
  <si>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</si>
  <si>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</si>
  <si>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</si>
  <si>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</si>
  <si>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</si>
  <si>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</si>
  <si>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</si>
  <si>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</si>
  <si>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</si>
  <si>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</si>
  <si>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</si>
  <si>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</si>
  <si>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</si>
  <si>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</si>
  <si>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</si>
  <si>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</si>
  <si>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</si>
  <si>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</si>
  <si>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</si>
  <si>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</si>
  <si>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</si>
  <si>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</si>
  <si>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</si>
  <si>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</si>
  <si>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</si>
  <si>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</si>
  <si>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</si>
  <si>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</si>
  <si>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</si>
  <si>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</si>
  <si>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</si>
  <si>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</si>
  <si>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</si>
  <si>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</si>
  <si>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</si>
  <si>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</si>
  <si>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</si>
  <si>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</si>
  <si>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</si>
  <si>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</si>
  <si>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</si>
  <si>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</si>
  <si>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</si>
  <si>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</si>
  <si>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</si>
  <si>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</si>
  <si>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</si>
  <si>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</si>
  <si>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</si>
  <si>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</si>
  <si>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</si>
  <si>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</si>
  <si>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</si>
  <si>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</si>
  <si>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</si>
  <si>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</si>
  <si>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</si>
  <si>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</si>
  <si>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</si>
  <si>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</si>
  <si>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</si>
  <si>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</si>
  <si>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</si>
  <si>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</si>
  <si>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</si>
  <si>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</si>
  <si>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</si>
  <si>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</si>
  <si>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</si>
  <si>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</si>
  <si>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</si>
  <si>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</si>
  <si>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</si>
  <si>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</si>
  <si>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</si>
  <si>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</si>
  <si>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</si>
  <si>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</si>
  <si>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</si>
  <si>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</si>
  <si>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</si>
  <si>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</si>
  <si>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</si>
  <si>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</si>
  <si>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</si>
  <si>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</si>
  <si>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</si>
  <si>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</si>
  <si>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</si>
  <si>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</si>
  <si>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</si>
  <si>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</si>
  <si>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</si>
  <si>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</si>
  <si>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</si>
  <si>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</si>
  <si>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</si>
  <si>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</si>
  <si>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</si>
  <si>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</si>
  <si>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</si>
  <si>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</si>
  <si>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</si>
  <si>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</si>
  <si>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</si>
  <si>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</si>
  <si>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</si>
  <si>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</si>
  <si>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</si>
  <si>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</si>
  <si>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</si>
  <si>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</si>
  <si>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</si>
  <si>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</si>
  <si>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</si>
  <si>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</si>
  <si>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</si>
  <si>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</si>
  <si>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</si>
  <si>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</si>
  <si>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</si>
  <si>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</si>
  <si>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</si>
  <si>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</si>
  <si>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</si>
  <si>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</si>
  <si>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</si>
  <si>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</si>
  <si>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</si>
  <si>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</si>
  <si>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</si>
  <si>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</si>
  <si>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</si>
  <si>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</si>
  <si>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</si>
  <si>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</si>
  <si>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</si>
  <si>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</si>
  <si>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</si>
  <si>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</si>
  <si>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</si>
  <si>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</si>
  <si>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</si>
  <si>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</si>
  <si>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</si>
  <si>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</si>
  <si>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</si>
  <si>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</si>
  <si>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</si>
  <si>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</si>
  <si>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</si>
  <si>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</si>
  <si>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</si>
  <si>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</si>
  <si>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</si>
  <si>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</si>
  <si>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</si>
  <si>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</si>
  <si>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</si>
  <si>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</si>
  <si>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</si>
  <si>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</si>
  <si>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</si>
  <si>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</si>
  <si>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</si>
  <si>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</si>
  <si>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</si>
  <si>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</si>
  <si>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</si>
  <si>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</si>
  <si>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</si>
  <si>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</si>
  <si>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</si>
  <si>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</si>
  <si>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</si>
  <si>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</si>
  <si>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</si>
  <si>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</si>
  <si>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</si>
  <si>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</si>
  <si>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</si>
  <si>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</si>
  <si>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</si>
  <si>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</si>
  <si>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</si>
  <si>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</si>
  <si>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</si>
  <si>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</si>
  <si>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</si>
  <si>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</si>
  <si>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</si>
  <si>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</si>
  <si>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</si>
  <si>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</si>
  <si>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</si>
  <si>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</si>
  <si>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</si>
  <si>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</si>
  <si>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</si>
  <si>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</si>
  <si>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</si>
  <si>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</si>
  <si>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</si>
  <si>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</si>
  <si>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</si>
  <si>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</si>
  <si>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</si>
  <si>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</si>
  <si>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</si>
  <si>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</si>
  <si>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</si>
  <si>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</si>
  <si>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</si>
  <si>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</si>
  <si>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</si>
  <si>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</si>
  <si>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</si>
  <si>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</si>
  <si>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</si>
  <si>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</si>
  <si>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</si>
  <si>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</si>
  <si>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</si>
  <si>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</si>
  <si>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</si>
  <si>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</si>
  <si>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</si>
  <si>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</si>
  <si>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</si>
  <si>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</si>
  <si>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</si>
  <si>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</si>
  <si>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</si>
  <si>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</si>
  <si>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</si>
  <si>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</si>
  <si>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</si>
  <si>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</si>
  <si>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</si>
  <si>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</si>
  <si>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</si>
  <si>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</si>
  <si>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</si>
  <si>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</si>
  <si>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</si>
  <si>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</si>
  <si>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</si>
  <si>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</si>
  <si>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</si>
  <si>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</si>
  <si>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</si>
  <si>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</si>
  <si>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</si>
  <si>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</si>
  <si>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</si>
  <si>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</si>
  <si>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</si>
  <si>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</si>
  <si>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</si>
  <si>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</si>
  <si>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</si>
  <si>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</si>
  <si>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</si>
  <si>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</si>
  <si>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</si>
  <si>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</si>
  <si>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</si>
  <si>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</si>
  <si>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</si>
  <si>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</si>
  <si>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</si>
  <si>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</si>
  <si>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</si>
  <si>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</si>
  <si>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</si>
  <si>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</si>
  <si>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</si>
  <si>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</si>
  <si>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</si>
  <si>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</si>
  <si>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</si>
  <si>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</si>
  <si>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</si>
  <si>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</si>
  <si>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</si>
  <si>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</si>
  <si>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</si>
  <si>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</si>
  <si>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</si>
  <si>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</si>
  <si>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</si>
  <si>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</si>
  <si>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</si>
  <si>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</si>
  <si>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</si>
  <si>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</si>
  <si>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</si>
  <si>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</si>
  <si>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</si>
  <si>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</si>
  <si>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</si>
  <si>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</si>
  <si>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</si>
  <si>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</si>
  <si>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</si>
  <si>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</si>
  <si>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</si>
  <si>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</si>
  <si>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</si>
  <si>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</si>
  <si>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</si>
  <si>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</si>
  <si>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</si>
  <si>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</si>
  <si>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</si>
  <si>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</si>
  <si>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</si>
  <si>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</si>
  <si>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</si>
  <si>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</si>
  <si>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</si>
  <si>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</si>
  <si>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</si>
  <si>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</si>
  <si>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</si>
  <si>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</si>
  <si>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</si>
  <si>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</si>
  <si>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</si>
  <si>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</si>
  <si>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</si>
  <si>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</si>
  <si>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</si>
  <si>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</si>
  <si>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</si>
  <si>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</si>
  <si>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</si>
  <si>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</si>
  <si>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</si>
  <si>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</si>
  <si>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</si>
  <si>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</si>
  <si>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</si>
  <si>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</si>
  <si>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</si>
  <si>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</si>
  <si>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</si>
  <si>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</si>
  <si>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</si>
  <si>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</si>
  <si>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</si>
  <si>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</si>
  <si>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</si>
  <si>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</si>
  <si>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</si>
  <si>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</si>
  <si>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</si>
  <si>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</si>
  <si>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</si>
  <si>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</si>
  <si>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</si>
  <si>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</si>
  <si>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</si>
  <si>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</si>
  <si>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</si>
  <si>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</si>
  <si>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</si>
  <si>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</si>
  <si>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</si>
  <si>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</si>
  <si>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</si>
  <si>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</si>
  <si>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</si>
  <si>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</si>
  <si>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</si>
  <si>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</si>
  <si>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</si>
  <si>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</si>
  <si>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</si>
  <si>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</si>
  <si>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</si>
  <si>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</si>
  <si>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</si>
  <si>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</si>
  <si>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</si>
  <si>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</si>
  <si>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</si>
  <si>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</si>
  <si>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</si>
  <si>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</si>
  <si>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</si>
  <si>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</si>
  <si>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</si>
  <si>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</si>
  <si>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</si>
  <si>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</si>
  <si>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</si>
  <si>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</si>
  <si>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</si>
  <si>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</si>
  <si>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</si>
  <si>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</si>
  <si>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</si>
  <si>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</si>
  <si>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</si>
  <si>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</si>
  <si>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</si>
  <si>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</si>
  <si>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</si>
  <si>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</si>
  <si>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</si>
  <si>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</si>
  <si>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</si>
  <si>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</si>
  <si>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</si>
  <si>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</si>
  <si>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</si>
  <si>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</si>
  <si>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</si>
  <si>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</si>
  <si>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</si>
  <si>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</si>
  <si>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</si>
  <si>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</si>
  <si>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</si>
  <si>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</si>
  <si>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</si>
  <si>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</si>
  <si>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</si>
  <si>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</si>
  <si>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</si>
  <si>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</si>
  <si>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</si>
  <si>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</si>
  <si>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</si>
  <si>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</si>
  <si>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</si>
  <si>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</si>
  <si>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</si>
  <si>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</si>
  <si>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</si>
  <si>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</si>
  <si>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</si>
  <si>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</si>
  <si>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</si>
  <si>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</si>
  <si>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</si>
  <si>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</si>
  <si>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</si>
  <si>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</si>
  <si>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</si>
  <si>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</si>
  <si>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</si>
  <si>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</si>
  <si>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</si>
  <si>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</si>
  <si>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</si>
  <si>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</si>
  <si>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</si>
  <si>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</si>
  <si>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</si>
  <si>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</si>
  <si>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</si>
  <si>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</si>
  <si>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</si>
  <si>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</si>
  <si>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</si>
  <si>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</si>
  <si>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</si>
  <si>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</si>
  <si>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</si>
  <si>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</si>
  <si>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</si>
  <si>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</si>
  <si>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</si>
  <si>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</si>
  <si>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</si>
  <si>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</si>
  <si>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</si>
  <si>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</si>
  <si>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</si>
  <si>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</si>
  <si>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</si>
  <si>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</si>
  <si>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</si>
  <si>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</si>
  <si>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</si>
  <si>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</si>
  <si>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</si>
  <si>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</si>
  <si>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</si>
  <si>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</si>
  <si>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</si>
  <si>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</si>
  <si>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</si>
  <si>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</si>
  <si>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</si>
  <si>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</si>
  <si>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</si>
  <si>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</si>
  <si>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</si>
  <si>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</si>
  <si>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</si>
  <si>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</si>
  <si>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</si>
  <si>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</si>
  <si>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</si>
  <si>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</si>
  <si>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</si>
  <si>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</si>
  <si>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</si>
  <si>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</si>
  <si>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</si>
  <si>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</si>
  <si>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</si>
  <si>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</si>
  <si>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</si>
  <si>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</si>
  <si>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</si>
  <si>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</si>
  <si>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</si>
  <si>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</si>
  <si>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</si>
  <si>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</si>
  <si>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</si>
  <si>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</si>
  <si>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</si>
  <si>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</si>
  <si>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</si>
  <si>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</si>
  <si>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</si>
  <si>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</si>
  <si>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</si>
  <si>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</si>
  <si>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</si>
  <si>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</si>
  <si>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</si>
  <si>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</si>
  <si>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</si>
  <si>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</si>
  <si>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</si>
  <si>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</si>
  <si>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</si>
  <si>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</si>
  <si>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</si>
  <si>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</si>
  <si>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</si>
  <si>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</si>
  <si>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</si>
  <si>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</si>
  <si>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</si>
  <si>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</si>
  <si>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</si>
  <si>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</si>
  <si>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</si>
  <si>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</si>
  <si>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</si>
  <si>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</si>
  <si>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</si>
  <si>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</si>
  <si>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</si>
  <si>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</si>
  <si>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</si>
  <si>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</si>
  <si>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</si>
  <si>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</si>
  <si>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</si>
  <si>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</si>
  <si>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</si>
  <si>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</si>
  <si>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</si>
  <si>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</si>
  <si>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</si>
  <si>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</si>
  <si>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</si>
  <si>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</si>
  <si>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</si>
  <si>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</si>
  <si>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</si>
  <si>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</si>
  <si>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</si>
  <si>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</si>
  <si>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</si>
  <si>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</si>
  <si>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</si>
  <si>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</si>
  <si>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</si>
  <si>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</si>
  <si>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</si>
  <si>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</si>
  <si>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</si>
  <si>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</si>
  <si>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</si>
  <si>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</si>
  <si>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</si>
  <si>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</si>
  <si>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</si>
  <si>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</si>
  <si>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</si>
  <si>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</si>
  <si>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</si>
  <si>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</si>
  <si>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</si>
  <si>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</si>
  <si>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</si>
  <si>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</si>
  <si>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</si>
  <si>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</si>
  <si>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</si>
  <si>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</si>
  <si>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</si>
  <si>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</si>
  <si>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</si>
  <si>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</si>
  <si>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</si>
  <si>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</si>
  <si>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</si>
  <si>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</si>
  <si>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</si>
  <si>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</si>
  <si>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</si>
  <si>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</si>
  <si>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</si>
  <si>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</si>
  <si>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</si>
  <si>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</si>
  <si>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</si>
  <si>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</si>
  <si>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</si>
  <si>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</si>
  <si>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</si>
  <si>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</si>
  <si>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</si>
  <si>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</si>
  <si>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</si>
  <si>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</si>
  <si>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</si>
  <si>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</si>
  <si>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</si>
  <si>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</si>
  <si>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</si>
  <si>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</si>
  <si>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</si>
  <si>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</si>
  <si>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</si>
  <si>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</si>
  <si>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</si>
  <si>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</si>
  <si>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</si>
  <si>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</si>
  <si>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</si>
  <si>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</si>
  <si>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</si>
  <si>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</si>
  <si>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</si>
  <si>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</si>
  <si>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</si>
  <si>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</si>
  <si>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</si>
  <si>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</si>
  <si>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</si>
  <si>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</si>
  <si>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</si>
  <si>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</si>
  <si>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</si>
  <si>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</si>
  <si>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</si>
  <si>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</si>
  <si>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</si>
  <si>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</si>
  <si>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</si>
  <si>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</si>
  <si>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</si>
  <si>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</si>
  <si>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</si>
  <si>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</si>
  <si>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</si>
  <si>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</si>
  <si>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</si>
  <si>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</si>
  <si>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</si>
  <si>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</si>
  <si>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</si>
  <si>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</si>
  <si>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</si>
  <si>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</si>
  <si>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</si>
  <si>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</si>
  <si>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</si>
  <si>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</si>
  <si>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</si>
  <si>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</si>
  <si>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</si>
  <si>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</si>
  <si>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</si>
  <si>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</si>
  <si>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</si>
  <si>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</si>
  <si>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</si>
  <si>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</si>
  <si>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</si>
  <si>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</si>
  <si>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</si>
  <si>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</si>
  <si>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</si>
  <si>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</si>
  <si>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</si>
  <si>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</si>
  <si>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</si>
  <si>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</si>
  <si>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</si>
  <si>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</si>
  <si>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</si>
  <si>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</si>
  <si>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</si>
  <si>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</si>
  <si>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</si>
  <si>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</si>
  <si>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</si>
  <si>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</si>
  <si>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</si>
  <si>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</si>
  <si>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</si>
  <si>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</si>
  <si>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</si>
  <si>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</si>
  <si>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</si>
  <si>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</si>
  <si>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</si>
  <si>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</si>
  <si>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</si>
  <si>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</si>
  <si>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</si>
  <si>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</si>
  <si>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</si>
  <si>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</si>
  <si>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</si>
  <si>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</si>
  <si>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</si>
  <si>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</si>
  <si>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</si>
  <si>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</si>
  <si>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</si>
  <si>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</si>
  <si>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</si>
  <si>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</si>
  <si>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</si>
  <si>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</si>
  <si>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</si>
  <si>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</si>
  <si>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</si>
  <si>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</si>
  <si>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</si>
  <si>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</si>
  <si>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</si>
  <si>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</si>
  <si>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</si>
  <si>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</si>
  <si>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</si>
  <si>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</si>
  <si>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</si>
  <si>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</si>
  <si>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</si>
  <si>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</si>
  <si>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</si>
  <si>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</si>
  <si>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</si>
  <si>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</si>
  <si>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</si>
  <si>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</si>
  <si>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</si>
  <si>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</si>
  <si>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</si>
  <si>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</si>
  <si>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</si>
  <si>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</si>
  <si>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</si>
  <si>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</si>
  <si>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</si>
  <si>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</si>
  <si>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</si>
  <si>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</si>
  <si>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</si>
  <si>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</si>
  <si>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</si>
  <si>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</si>
  <si>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</si>
  <si>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</si>
  <si>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</si>
  <si>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</si>
  <si>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</si>
  <si>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</si>
  <si>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</si>
  <si>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</si>
  <si>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</si>
  <si>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</si>
  <si>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</si>
  <si>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</si>
  <si>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</si>
  <si>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</si>
  <si>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</si>
  <si>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</si>
  <si>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</si>
  <si>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</si>
  <si>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</si>
  <si>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</si>
  <si>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</si>
  <si>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</si>
  <si>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</si>
  <si>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</si>
  <si>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</si>
  <si>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</si>
  <si>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</si>
  <si>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</si>
  <si>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</si>
  <si>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</si>
  <si>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</si>
  <si>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</si>
  <si>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</si>
  <si>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</si>
  <si>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</si>
  <si>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</si>
  <si>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</si>
  <si>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</si>
  <si>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</si>
  <si>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</si>
  <si>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</si>
  <si>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</si>
  <si>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</si>
  <si>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</si>
  <si>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</si>
  <si>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</si>
  <si>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</si>
  <si>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</si>
  <si>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</si>
  <si>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</si>
  <si>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</si>
  <si>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</si>
  <si>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</si>
  <si>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</si>
  <si>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</si>
  <si>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</si>
  <si>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</si>
  <si>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</si>
  <si>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</si>
  <si>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</si>
  <si>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</si>
  <si>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</si>
  <si>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</si>
  <si>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</si>
  <si>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</si>
  <si>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</si>
  <si>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</si>
  <si>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</si>
  <si>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</si>
  <si>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</si>
  <si>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</si>
  <si>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</si>
  <si>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</si>
  <si>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</si>
  <si>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</si>
  <si>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</si>
  <si>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</si>
  <si>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</si>
  <si>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</si>
  <si>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</si>
  <si>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</si>
  <si>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</si>
  <si>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</si>
  <si>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</si>
  <si>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</si>
  <si>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</si>
  <si>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</si>
  <si>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</si>
  <si>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</si>
  <si>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</si>
  <si>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</si>
  <si>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</si>
  <si>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</si>
  <si>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</si>
  <si>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</si>
  <si>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</si>
  <si>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</si>
  <si>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</si>
  <si>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</si>
  <si>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</si>
  <si>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</si>
  <si>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</si>
  <si>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</si>
  <si>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</si>
  <si>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</si>
  <si>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</si>
  <si>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</si>
  <si>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</si>
  <si>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</si>
  <si>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</si>
  <si>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</si>
  <si>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</si>
  <si>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</si>
  <si>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</si>
  <si>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</si>
  <si>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</si>
  <si>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</si>
  <si>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</si>
  <si>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</si>
  <si>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</si>
  <si>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</si>
  <si>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</si>
  <si>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</si>
  <si>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</si>
  <si>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</si>
  <si>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</si>
  <si>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</si>
  <si>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</si>
  <si>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</si>
  <si>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</si>
  <si>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</si>
  <si>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</si>
  <si>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</si>
  <si>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</si>
  <si>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</si>
  <si>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</si>
  <si>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</si>
  <si>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</si>
  <si>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</si>
  <si>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</si>
  <si>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</si>
  <si>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</si>
  <si>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</si>
  <si>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</si>
  <si>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</si>
  <si>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</si>
  <si>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</si>
  <si>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</si>
  <si>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</si>
  <si>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</si>
  <si>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</si>
  <si>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</si>
  <si>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</si>
  <si>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</si>
  <si>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</si>
  <si>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</si>
  <si>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</si>
  <si>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</si>
  <si>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</si>
  <si>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</si>
  <si>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</si>
  <si>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</si>
  <si>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</si>
  <si>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</si>
  <si>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</si>
  <si>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</si>
  <si>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</si>
  <si>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</si>
  <si>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</si>
  <si>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</si>
  <si>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</si>
  <si>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</si>
  <si>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</si>
  <si>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</si>
  <si>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</si>
  <si>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</si>
  <si>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</si>
  <si>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</si>
  <si>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</si>
  <si>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</si>
  <si>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</si>
  <si>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</si>
  <si>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</si>
  <si>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</si>
  <si>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</si>
  <si>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</si>
  <si>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</si>
  <si>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</si>
  <si>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</si>
  <si>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</si>
  <si>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</si>
  <si>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</si>
  <si>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</si>
  <si>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</si>
  <si>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</si>
  <si>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</si>
  <si>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</si>
  <si>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</si>
  <si>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</si>
  <si>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</si>
  <si>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</si>
  <si>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</si>
  <si>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</si>
  <si>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</si>
  <si>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</si>
  <si>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</si>
  <si>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</si>
  <si>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</si>
  <si>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</si>
  <si>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</si>
  <si>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</si>
  <si>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</si>
  <si>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</si>
  <si>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</si>
  <si>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</si>
  <si>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</si>
  <si>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</si>
  <si>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</si>
  <si>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</si>
  <si>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</si>
  <si>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</si>
  <si>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</si>
  <si>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</si>
  <si>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</si>
  <si>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</si>
  <si>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</si>
  <si>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</si>
  <si>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</si>
  <si>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</si>
  <si>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</si>
  <si>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</si>
  <si>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</si>
  <si>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</si>
  <si>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</si>
  <si>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</si>
  <si>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</si>
  <si>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</si>
  <si>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</si>
  <si>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</si>
  <si>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</si>
  <si>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</si>
  <si>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</si>
  <si>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</si>
  <si>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</si>
  <si>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</si>
  <si>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</si>
  <si>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</si>
  <si>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</si>
  <si>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</si>
  <si>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</si>
  <si>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</si>
  <si>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</si>
  <si>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</si>
  <si>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</si>
  <si>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</si>
  <si>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</si>
  <si>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</si>
  <si>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</si>
  <si>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</si>
  <si>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</si>
  <si>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</si>
  <si>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</si>
  <si>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</si>
  <si>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</si>
  <si>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</si>
  <si>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</si>
  <si>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</si>
  <si>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</si>
  <si>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</si>
  <si>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</si>
  <si>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</si>
  <si>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</si>
  <si>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</si>
  <si>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</si>
  <si>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</si>
  <si>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</si>
  <si>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</si>
  <si>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</si>
  <si>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</si>
  <si>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</si>
  <si>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</si>
  <si>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</si>
  <si>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</si>
  <si>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</si>
  <si>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</si>
  <si>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</si>
  <si>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</si>
  <si>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</si>
  <si>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</si>
  <si>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</si>
  <si>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</si>
  <si>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</si>
  <si>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</si>
  <si>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</si>
  <si>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</si>
  <si>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</si>
  <si>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</si>
  <si>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</si>
  <si>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</si>
  <si>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</si>
  <si>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</si>
  <si>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</si>
  <si>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</si>
  <si>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</si>
  <si>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</si>
  <si>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</si>
  <si>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</si>
  <si>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</si>
  <si>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</si>
  <si>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</si>
  <si>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</si>
  <si>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</si>
  <si>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</si>
  <si>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</si>
  <si>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</si>
  <si>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</si>
  <si>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</si>
  <si>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</si>
  <si>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</si>
  <si>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</si>
  <si>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</si>
  <si>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</si>
  <si>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</si>
  <si>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</si>
  <si>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</si>
  <si>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</si>
  <si>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</si>
  <si>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</si>
  <si>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</si>
  <si>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</si>
  <si>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</si>
  <si>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</si>
  <si>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</si>
  <si>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</si>
  <si>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</si>
  <si>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</si>
  <si>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</si>
  <si>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</si>
  <si>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</si>
  <si>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</si>
  <si>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</si>
  <si>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</si>
  <si>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</si>
  <si>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</si>
  <si>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</si>
  <si>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</si>
  <si>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</si>
  <si>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</si>
  <si>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</si>
  <si>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</si>
  <si>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</si>
  <si>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</si>
  <si>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</si>
  <si>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</si>
  <si>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</si>
  <si>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</si>
  <si>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</si>
  <si>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</si>
  <si>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</si>
  <si>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</si>
  <si>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</si>
  <si>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</si>
  <si>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</si>
  <si>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</si>
  <si>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</si>
  <si>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</si>
  <si>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</si>
  <si>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</si>
  <si>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</si>
  <si>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</si>
  <si>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</si>
  <si>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</si>
  <si>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</si>
  <si>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</si>
  <si>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</si>
  <si>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</si>
  <si>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</si>
  <si>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</si>
  <si>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</si>
  <si>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</si>
  <si>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</si>
  <si>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</si>
  <si>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</si>
  <si>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</si>
  <si>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</si>
  <si>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</si>
  <si>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</si>
  <si>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</si>
  <si>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</si>
  <si>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</si>
  <si>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</si>
  <si>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</si>
  <si>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</si>
  <si>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</si>
  <si>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</si>
  <si>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</si>
  <si>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</si>
  <si>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</si>
  <si>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</si>
  <si>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</si>
  <si>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</si>
  <si>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</si>
  <si>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</si>
  <si>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</si>
  <si>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</si>
  <si>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</si>
  <si>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</si>
  <si>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</si>
  <si>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</si>
  <si>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</si>
  <si>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</si>
  <si>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</si>
  <si>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</si>
  <si>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</si>
  <si>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</si>
  <si>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</si>
  <si>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</si>
  <si>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</si>
  <si>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</si>
  <si>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</si>
  <si>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</si>
  <si>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</si>
  <si>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</si>
  <si>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</si>
  <si>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</si>
  <si>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</si>
  <si>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</si>
  <si>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</si>
  <si>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</si>
  <si>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</si>
  <si>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</si>
  <si>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</si>
  <si>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</si>
  <si>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</si>
  <si>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</si>
  <si>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</si>
  <si>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</si>
  <si>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</si>
  <si>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</si>
  <si>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</si>
  <si>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</si>
  <si>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</si>
  <si>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</si>
  <si>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</si>
  <si>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</si>
  <si>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</si>
  <si>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</si>
  <si>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</si>
  <si>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</si>
  <si>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</si>
  <si>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</si>
  <si>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</si>
  <si>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</si>
  <si>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</si>
  <si>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</si>
  <si>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</si>
  <si>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</si>
  <si>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</si>
  <si>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</si>
  <si>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</si>
  <si>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</si>
  <si>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</si>
  <si>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</si>
  <si>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</si>
  <si>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</si>
  <si>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</si>
  <si>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</si>
  <si>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</si>
  <si>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</si>
  <si>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</si>
  <si>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</si>
  <si>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</si>
  <si>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</si>
  <si>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</si>
  <si>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</si>
  <si>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</si>
  <si>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</si>
  <si>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</si>
  <si>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</si>
  <si>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</si>
  <si>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</si>
  <si>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</si>
  <si>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</si>
  <si>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</si>
  <si>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</si>
  <si>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</si>
  <si>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</si>
  <si>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</si>
  <si>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</si>
  <si>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</si>
  <si>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</si>
  <si>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</si>
  <si>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</si>
  <si>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</si>
  <si>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</si>
  <si>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</si>
  <si>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</si>
  <si>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</si>
  <si>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</si>
  <si>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</si>
  <si>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</si>
  <si>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</si>
  <si>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</si>
  <si>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</si>
  <si>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</si>
  <si>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</si>
  <si>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</si>
  <si>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</si>
  <si>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</si>
  <si>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</si>
  <si>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</si>
  <si>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</si>
  <si>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</si>
  <si>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</si>
  <si>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</si>
  <si>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</si>
  <si>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</si>
  <si>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</si>
  <si>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</si>
  <si>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</si>
  <si>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</si>
  <si>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</si>
  <si>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</si>
  <si>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</si>
  <si>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</si>
  <si>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</si>
  <si>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</si>
  <si>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</si>
  <si>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</si>
  <si>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</si>
  <si>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</si>
  <si>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</si>
  <si>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</si>
  <si>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</si>
  <si>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</si>
  <si>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</si>
  <si>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</si>
  <si>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</si>
  <si>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</si>
  <si>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</si>
  <si>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</si>
  <si>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</si>
  <si>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</si>
  <si>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</si>
  <si>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</si>
  <si>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</si>
  <si>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</si>
  <si>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</si>
  <si>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</si>
  <si>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</si>
  <si>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</si>
  <si>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</si>
  <si>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</si>
  <si>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</si>
  <si>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</si>
  <si>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</si>
  <si>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</si>
  <si>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</si>
  <si>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</si>
  <si>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</si>
  <si>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</si>
  <si>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</si>
  <si>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</si>
  <si>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</si>
  <si>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</si>
  <si>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</si>
  <si>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</si>
  <si>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</si>
  <si>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</si>
  <si>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</si>
  <si>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</si>
  <si>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</si>
  <si>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</si>
  <si>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</si>
  <si>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</si>
  <si>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</si>
  <si>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</si>
  <si>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</si>
  <si>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</si>
  <si>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</si>
  <si>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</si>
  <si>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</si>
  <si>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</si>
  <si>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</si>
  <si>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</si>
  <si>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</si>
  <si>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</si>
  <si>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</si>
  <si>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</si>
  <si>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</si>
  <si>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</si>
  <si>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</si>
  <si>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</si>
  <si>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</si>
  <si>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</si>
  <si>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</si>
  <si>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</si>
  <si>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</si>
  <si>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</si>
  <si>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</si>
  <si>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</si>
  <si>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</si>
  <si>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</si>
  <si>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</si>
  <si>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</si>
  <si>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</si>
  <si>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</si>
  <si>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</si>
  <si>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</si>
  <si>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</si>
  <si>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</si>
  <si>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</si>
  <si>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</si>
  <si>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</si>
  <si>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</si>
  <si>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</si>
  <si>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</si>
  <si>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</si>
  <si>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</si>
  <si>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</si>
  <si>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</si>
  <si>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</si>
  <si>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</si>
  <si>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</si>
  <si>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</si>
  <si>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</si>
  <si>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</si>
  <si>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</si>
  <si>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</si>
  <si>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</si>
  <si>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</si>
  <si>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</si>
  <si>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</si>
  <si>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</si>
  <si>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</si>
  <si>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</si>
  <si>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</si>
  <si>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</si>
  <si>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</si>
  <si>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</si>
  <si>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</si>
  <si>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</si>
  <si>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</si>
  <si>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</si>
  <si>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</si>
  <si>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</si>
  <si>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</si>
  <si>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</si>
  <si>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</si>
  <si>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</si>
  <si>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</si>
  <si>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</si>
  <si>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</si>
  <si>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</si>
  <si>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</si>
  <si>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</si>
  <si>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</si>
  <si>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</si>
  <si>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</si>
  <si>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</si>
  <si>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</si>
  <si>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</si>
  <si>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</si>
  <si>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</si>
  <si>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</si>
  <si>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</si>
  <si>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</si>
  <si>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</si>
  <si>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</si>
  <si>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</si>
  <si>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</si>
  <si>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</si>
  <si>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</si>
  <si>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</si>
  <si>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</si>
  <si>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</si>
  <si>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</si>
  <si>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</si>
  <si>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</si>
  <si>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</si>
  <si>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</si>
  <si>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</si>
  <si>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</si>
  <si>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</si>
  <si>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</si>
  <si>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</si>
  <si>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</si>
  <si>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</si>
  <si>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</si>
  <si>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</si>
  <si>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</si>
  <si>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</si>
  <si>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</si>
  <si>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</si>
  <si>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</si>
  <si>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</si>
  <si>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</si>
  <si>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</si>
  <si>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</si>
  <si>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</si>
  <si>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</si>
  <si>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</si>
  <si>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</si>
  <si>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</si>
  <si>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</si>
  <si>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</si>
  <si>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</si>
  <si>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</si>
  <si>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</si>
  <si>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</si>
  <si>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</si>
  <si>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</si>
  <si>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</si>
  <si>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</si>
  <si>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</si>
  <si>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</si>
  <si>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</si>
  <si>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</si>
  <si>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</si>
  <si>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</si>
  <si>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</si>
  <si>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</si>
  <si>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</si>
  <si>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</si>
  <si>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</si>
  <si>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</si>
  <si>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</si>
  <si>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</si>
  <si>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</si>
  <si>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</si>
  <si>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</si>
  <si>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</si>
  <si>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</si>
  <si>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</si>
  <si>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</si>
  <si>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</si>
  <si>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</si>
  <si>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</si>
  <si>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</si>
  <si>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</si>
  <si>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</si>
  <si>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</si>
  <si>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</si>
  <si>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</si>
  <si>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</si>
  <si>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</si>
  <si>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</si>
  <si>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</si>
  <si>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</si>
  <si>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</si>
  <si>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</si>
  <si>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</si>
  <si>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</si>
  <si>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</si>
  <si>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</si>
  <si>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</si>
  <si>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</si>
  <si>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</si>
  <si>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</si>
  <si>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</si>
  <si>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</si>
  <si>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</si>
  <si>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</si>
  <si>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</si>
  <si>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</si>
  <si>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</si>
  <si>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</si>
  <si>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</si>
  <si>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</si>
  <si>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</si>
  <si>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</si>
  <si>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</si>
  <si>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</si>
  <si>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</si>
  <si>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</si>
  <si>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</si>
  <si>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</si>
  <si>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</si>
  <si>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</si>
  <si>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</si>
  <si>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</si>
  <si>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</si>
  <si>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</si>
  <si>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</si>
  <si>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</si>
  <si>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</si>
  <si>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</si>
  <si>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</si>
  <si>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</si>
  <si>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</si>
  <si>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</si>
  <si>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</si>
  <si>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</si>
  <si>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</si>
  <si>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</si>
  <si>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</si>
  <si>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</si>
  <si>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</si>
  <si>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</si>
  <si>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</si>
  <si>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</si>
  <si>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</si>
  <si>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</si>
  <si>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</si>
  <si>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</si>
  <si>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</si>
  <si>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</si>
  <si>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</si>
  <si>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</si>
  <si>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</si>
  <si>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</si>
  <si>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</si>
  <si>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</si>
  <si>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</si>
  <si>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</si>
  <si>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</si>
  <si>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</si>
  <si>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</si>
  <si>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</si>
  <si>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</si>
  <si>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</si>
  <si>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</si>
  <si>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</si>
  <si>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</si>
  <si>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</si>
  <si>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</si>
  <si>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</si>
  <si>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</si>
  <si>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</si>
  <si>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</si>
  <si>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</si>
  <si>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</si>
  <si>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</si>
  <si>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</si>
  <si>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</si>
  <si>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</si>
  <si>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</si>
  <si>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</si>
  <si>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</si>
  <si>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</si>
  <si>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</si>
  <si>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</si>
  <si>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</si>
  <si>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</si>
  <si>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</si>
  <si>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</si>
  <si>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</si>
  <si>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</si>
  <si>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</si>
  <si>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</si>
  <si>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</si>
  <si>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</si>
  <si>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</si>
  <si>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</si>
  <si>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</si>
  <si>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</si>
  <si>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</si>
  <si>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</si>
  <si>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</si>
  <si>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</si>
  <si>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</si>
  <si>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</si>
  <si>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</si>
  <si>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</si>
  <si>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</si>
  <si>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</si>
  <si>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</si>
  <si>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</si>
  <si>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</si>
  <si>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</si>
  <si>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</si>
  <si>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</si>
  <si>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</si>
  <si>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</si>
  <si>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</si>
  <si>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</si>
  <si>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</si>
  <si>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</si>
  <si>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</si>
  <si>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</si>
  <si>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</si>
  <si>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</si>
  <si>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</si>
  <si>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</si>
  <si>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</si>
  <si>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</si>
  <si>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</si>
  <si>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</si>
  <si>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</si>
  <si>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</si>
  <si>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</si>
  <si>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</si>
  <si>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</si>
  <si>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</si>
  <si>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</si>
  <si>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</si>
  <si>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</si>
  <si>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</si>
  <si>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</si>
  <si>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</si>
  <si>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</si>
  <si>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</si>
  <si>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</si>
  <si>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</si>
  <si>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</si>
  <si>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</si>
  <si>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</si>
  <si>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</si>
  <si>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</si>
  <si>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</si>
  <si>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</si>
  <si>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</si>
  <si>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</si>
  <si>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</si>
  <si>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</si>
  <si>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</si>
  <si>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</si>
  <si>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</si>
  <si>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</si>
  <si>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</si>
  <si>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</si>
  <si>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</si>
  <si>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</si>
  <si>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</si>
  <si>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</si>
  <si>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</si>
  <si>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</si>
  <si>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</si>
  <si>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</si>
  <si>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</si>
  <si>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</si>
  <si>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</si>
  <si>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</si>
  <si>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</si>
  <si>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</si>
  <si>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</si>
  <si>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</si>
  <si>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</si>
  <si>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</si>
  <si>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</si>
  <si>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</si>
  <si>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</si>
  <si>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</si>
  <si>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</si>
  <si>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</si>
  <si>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</si>
  <si>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</si>
  <si>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</si>
  <si>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</si>
  <si>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</si>
  <si>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</si>
  <si>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</si>
  <si>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</si>
  <si>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</si>
  <si>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</si>
  <si>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</si>
  <si>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</si>
  <si>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</si>
  <si>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</si>
  <si>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</si>
  <si>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</si>
  <si>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</si>
  <si>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</si>
  <si>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</si>
  <si>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</si>
  <si>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</si>
  <si>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</si>
  <si>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</si>
  <si>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</si>
  <si>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</si>
  <si>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</si>
  <si>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</si>
  <si>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</si>
  <si>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</si>
  <si>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</si>
  <si>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</si>
  <si>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</si>
  <si>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</si>
  <si>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</si>
  <si>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</si>
  <si>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</si>
  <si>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</si>
  <si>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</si>
  <si>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</si>
  <si>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</si>
  <si>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</si>
  <si>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</si>
  <si>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</si>
  <si>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</si>
  <si>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</si>
  <si>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</si>
  <si>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</si>
  <si>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</si>
  <si>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</si>
  <si>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</si>
  <si>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</si>
  <si>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</si>
  <si>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</si>
  <si>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</si>
  <si>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</si>
  <si>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</si>
  <si>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</si>
  <si>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</si>
  <si>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</si>
  <si>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</si>
  <si>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</si>
  <si>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</si>
  <si>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</si>
  <si>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</si>
  <si>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</si>
  <si>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</si>
  <si>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</si>
  <si>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</si>
  <si>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</si>
  <si>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</si>
  <si>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</si>
  <si>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</si>
  <si>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</si>
  <si>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</si>
  <si>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</si>
  <si>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</si>
  <si>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</si>
  <si>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</si>
  <si>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</si>
  <si>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</si>
  <si>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</si>
  <si>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</si>
  <si>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</si>
  <si>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</si>
  <si>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</si>
  <si>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</si>
  <si>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</si>
  <si>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</si>
  <si>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</si>
  <si>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</si>
  <si>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</si>
  <si>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</si>
  <si>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</si>
  <si>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</si>
  <si>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</si>
  <si>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</si>
  <si>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</si>
  <si>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</si>
  <si>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</si>
  <si>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</si>
  <si>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</si>
  <si>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</si>
  <si>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</si>
  <si>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</si>
  <si>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</si>
  <si>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</si>
  <si>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</si>
  <si>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</si>
  <si>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</si>
  <si>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</si>
  <si>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</si>
  <si>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</si>
  <si>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</si>
  <si>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</si>
  <si>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</si>
  <si>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</si>
  <si>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</si>
  <si>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</si>
  <si>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</si>
  <si>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</si>
  <si>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</si>
  <si>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</si>
  <si>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</si>
  <si>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</si>
  <si>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</si>
  <si>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</si>
  <si>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</si>
  <si>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</si>
  <si>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</si>
  <si>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</si>
  <si>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</si>
  <si>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</si>
  <si>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</si>
  <si>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</si>
  <si>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</si>
  <si>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</si>
  <si>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</si>
  <si>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</si>
  <si>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</si>
  <si>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</si>
  <si>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</si>
  <si>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</si>
  <si>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</si>
  <si>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</si>
  <si>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</si>
  <si>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</si>
  <si>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</si>
  <si>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</si>
  <si>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</si>
  <si>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</si>
  <si>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</si>
  <si>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</si>
  <si>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</si>
  <si>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</si>
  <si>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</si>
  <si>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</si>
  <si>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</si>
  <si>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</si>
  <si>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</si>
  <si>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</si>
  <si>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</si>
  <si>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</si>
  <si>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</si>
  <si>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</si>
  <si>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</si>
  <si>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</si>
  <si>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</si>
  <si>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</si>
  <si>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</si>
  <si>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</si>
  <si>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</si>
  <si>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</si>
  <si>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</si>
  <si>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</si>
  <si>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</si>
  <si>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</si>
  <si>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</si>
  <si>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</si>
  <si>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</si>
  <si>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</si>
  <si>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</si>
  <si>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</si>
  <si>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</si>
  <si>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</si>
  <si>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</si>
  <si>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</si>
  <si>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</si>
  <si>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</si>
  <si>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</si>
  <si>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</si>
  <si>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</si>
  <si>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</si>
  <si>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</si>
  <si>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</si>
  <si>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</si>
  <si>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</si>
  <si>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</si>
  <si>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</si>
  <si>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</si>
  <si>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</si>
  <si>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</si>
  <si>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</si>
  <si>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</si>
  <si>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</si>
  <si>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</si>
  <si>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</si>
  <si>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</si>
  <si>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</si>
  <si>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</si>
  <si>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</si>
  <si>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</si>
  <si>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</si>
  <si>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</si>
  <si>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</si>
  <si>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</si>
  <si>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</si>
  <si>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</si>
  <si>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</si>
  <si>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</si>
  <si>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</si>
  <si>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</si>
  <si>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</si>
  <si>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</si>
  <si>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</si>
  <si>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</si>
  <si>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</si>
  <si>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</si>
  <si>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</si>
  <si>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</si>
  <si>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</si>
  <si>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</si>
  <si>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</si>
  <si>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</si>
  <si>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</si>
  <si>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</si>
  <si>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</si>
  <si>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</si>
  <si>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</si>
  <si>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</si>
  <si>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</si>
  <si>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</si>
  <si>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</si>
  <si>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</si>
  <si>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</si>
  <si>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</si>
  <si>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</si>
  <si>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</si>
  <si>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</si>
  <si>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</si>
  <si>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</si>
  <si>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</si>
  <si>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</si>
  <si>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</si>
  <si>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</si>
  <si>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</si>
  <si>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</si>
  <si>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</si>
  <si>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</si>
  <si>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</si>
  <si>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</si>
  <si>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</si>
  <si>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</si>
  <si>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</si>
  <si>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</si>
  <si>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</si>
  <si>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</si>
  <si>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</si>
  <si>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</si>
  <si>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</si>
  <si>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</si>
  <si>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</si>
  <si>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</si>
  <si>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</si>
  <si>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</si>
  <si>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</si>
  <si>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</si>
  <si>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</si>
  <si>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</si>
  <si>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</si>
  <si>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</si>
  <si>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</si>
  <si>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</si>
  <si>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</si>
  <si>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</si>
  <si>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</si>
  <si>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</si>
  <si>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</si>
  <si>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</si>
  <si>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</si>
  <si>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</si>
  <si>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</si>
  <si>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</si>
  <si>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</si>
  <si>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</si>
  <si>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</si>
  <si>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</si>
  <si>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</si>
  <si>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</si>
  <si>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</si>
  <si>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</si>
  <si>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</si>
  <si>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</si>
  <si>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</si>
  <si>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</si>
  <si>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</si>
  <si>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</si>
  <si>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</si>
  <si>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</si>
  <si>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</si>
  <si>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</si>
  <si>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</si>
  <si>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</si>
  <si>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</si>
  <si>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</si>
  <si>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</si>
  <si>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</si>
  <si>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</si>
  <si>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</si>
  <si>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</si>
  <si>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</si>
  <si>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</si>
  <si>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</si>
  <si>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</si>
  <si>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</si>
  <si>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</si>
  <si>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</si>
  <si>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</si>
  <si>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</si>
  <si>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</si>
  <si>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</si>
  <si>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</si>
  <si>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</si>
  <si>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</si>
  <si>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</si>
  <si>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</si>
  <si>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</si>
  <si>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</si>
  <si>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</si>
  <si>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</si>
  <si>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</si>
  <si>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</si>
  <si>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</si>
  <si>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</si>
  <si>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</si>
  <si>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</si>
  <si>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</si>
  <si>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</si>
  <si>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</si>
  <si>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</si>
  <si>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</si>
  <si>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</si>
  <si>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</si>
  <si>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</si>
  <si>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</si>
  <si>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</si>
  <si>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</si>
  <si>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</si>
  <si>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</si>
  <si>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</si>
  <si>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</si>
  <si>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</si>
  <si>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</si>
  <si>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</si>
  <si>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</si>
  <si>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</si>
  <si>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</si>
  <si>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</si>
  <si>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</si>
  <si>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</si>
  <si>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</si>
  <si>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</si>
  <si>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</si>
  <si>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</si>
  <si>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</si>
  <si>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</si>
  <si>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</si>
  <si>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</si>
  <si>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</si>
  <si>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</si>
  <si>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</si>
  <si>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</si>
  <si>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</si>
  <si>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</si>
  <si>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</si>
  <si>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</si>
  <si>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</si>
  <si>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</si>
  <si>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</si>
  <si>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</si>
  <si>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</si>
  <si>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</si>
  <si>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</si>
  <si>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</si>
  <si>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</si>
  <si>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</si>
  <si>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</si>
  <si>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</si>
  <si>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</si>
  <si>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</si>
  <si>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</si>
  <si>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</si>
  <si>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</si>
  <si>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</si>
  <si>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</si>
  <si>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</si>
  <si>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</si>
  <si>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</si>
  <si>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</si>
  <si>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</si>
  <si>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</si>
  <si>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</si>
  <si>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</si>
  <si>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</si>
  <si>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</si>
  <si>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</si>
  <si>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</si>
  <si>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</si>
  <si>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</si>
  <si>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</si>
  <si>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</si>
  <si>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</si>
  <si>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</si>
  <si>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</si>
  <si>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</si>
  <si>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</si>
  <si>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</si>
  <si>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</si>
  <si>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</si>
  <si>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</si>
  <si>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</si>
  <si>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</si>
  <si>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</si>
  <si>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</si>
  <si>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</si>
  <si>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</si>
  <si>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</si>
  <si>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</si>
  <si>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</si>
  <si>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</si>
  <si>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</si>
  <si>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</si>
  <si>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</si>
  <si>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</si>
  <si>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</si>
  <si>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</si>
  <si>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</si>
  <si>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</si>
  <si>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</si>
  <si>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</si>
  <si>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</si>
  <si>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</si>
  <si>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</si>
  <si>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</si>
  <si>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</si>
  <si>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</si>
  <si>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</si>
  <si>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</si>
  <si>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</si>
  <si>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</si>
  <si>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</si>
  <si>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</si>
  <si>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</si>
  <si>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</si>
  <si>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</si>
  <si>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</si>
  <si>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</si>
  <si>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</si>
  <si>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</si>
  <si>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</si>
  <si>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</si>
  <si>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</si>
  <si>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</si>
  <si>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</si>
  <si>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</si>
  <si>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</si>
  <si>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</si>
  <si>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</si>
  <si>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</si>
  <si>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</si>
  <si>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</si>
  <si>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</si>
  <si>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</si>
  <si>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</si>
  <si>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</si>
  <si>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</si>
  <si>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</si>
  <si>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</si>
  <si>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</si>
  <si>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</si>
  <si>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</si>
  <si>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</si>
  <si>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</si>
  <si>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</si>
  <si>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</si>
  <si>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</si>
  <si>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</si>
  <si>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</si>
  <si>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</si>
  <si>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</si>
  <si>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</si>
  <si>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</si>
  <si>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</si>
  <si>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</si>
  <si>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</si>
  <si>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</si>
  <si>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</si>
  <si>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</si>
  <si>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</si>
  <si>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</si>
  <si>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</si>
  <si>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</si>
  <si>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</si>
  <si>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</si>
  <si>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</si>
  <si>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</si>
  <si>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</si>
  <si>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</si>
  <si>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</si>
  <si>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</si>
  <si>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</si>
  <si>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</si>
  <si>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</si>
  <si>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</si>
  <si>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</si>
  <si>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</si>
  <si>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</si>
  <si>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</si>
  <si>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</si>
  <si>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</si>
  <si>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</si>
  <si>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</si>
  <si>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</si>
  <si>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</si>
  <si>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</si>
  <si>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</si>
  <si>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</si>
  <si>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</si>
  <si>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</si>
  <si>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</si>
  <si>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</si>
  <si>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</si>
  <si>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</si>
  <si>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</si>
  <si>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</si>
  <si>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</si>
  <si>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</si>
  <si>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</si>
  <si>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</si>
  <si>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</si>
  <si>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</si>
  <si>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</si>
  <si>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</si>
  <si>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</si>
  <si>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</si>
  <si>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</si>
  <si>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</si>
  <si>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</si>
  <si>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</si>
  <si>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</si>
  <si>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</si>
  <si>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</si>
  <si>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</si>
  <si>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</si>
  <si>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</si>
  <si>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</si>
  <si>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</si>
  <si>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</si>
  <si>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</si>
  <si>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</si>
  <si>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</si>
  <si>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</si>
  <si>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</si>
  <si>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</si>
  <si>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</si>
  <si>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</si>
  <si>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</si>
  <si>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</si>
  <si>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</si>
  <si>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</si>
  <si>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</si>
  <si>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</si>
  <si>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</si>
  <si>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</si>
  <si>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</si>
  <si>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</si>
  <si>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</si>
  <si>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</si>
  <si>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</si>
  <si>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</si>
  <si>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</si>
  <si>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</si>
  <si>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</si>
  <si>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</si>
  <si>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</si>
  <si>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</si>
  <si>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</si>
  <si>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</si>
  <si>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</si>
  <si>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</si>
  <si>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</si>
  <si>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</si>
  <si>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</si>
  <si>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</si>
  <si>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</si>
  <si>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</si>
  <si>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</si>
  <si>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</si>
  <si>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</si>
  <si>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</si>
  <si>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</si>
  <si>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</si>
  <si>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</si>
  <si>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</si>
  <si>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</si>
  <si>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</si>
  <si>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</si>
  <si>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</si>
  <si>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</si>
  <si>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</si>
  <si>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</si>
  <si>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</si>
  <si>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</si>
  <si>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</si>
  <si>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</si>
  <si>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</si>
  <si>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</si>
  <si>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</si>
  <si>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</si>
  <si>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</si>
  <si>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</si>
  <si>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</si>
  <si>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</si>
  <si>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</si>
  <si>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</si>
  <si>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</si>
  <si>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</si>
  <si>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</si>
  <si>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</si>
  <si>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</si>
  <si>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</si>
  <si>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</si>
  <si>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</si>
  <si>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</si>
  <si>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</si>
  <si>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</si>
  <si>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</si>
  <si>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</si>
  <si>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</si>
  <si>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</si>
  <si>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</si>
  <si>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</si>
  <si>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</si>
  <si>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</si>
  <si>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</si>
  <si>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</si>
  <si>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</si>
  <si>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</si>
  <si>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</si>
  <si>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</si>
  <si>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</si>
  <si>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</si>
  <si>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</si>
  <si>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</si>
  <si>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</si>
  <si>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</si>
  <si>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</si>
  <si>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</si>
  <si>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</si>
  <si>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</si>
  <si>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</si>
  <si>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</si>
  <si>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</si>
  <si>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</si>
  <si>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</si>
  <si>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</si>
  <si>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</si>
  <si>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</si>
  <si>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</si>
  <si>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</si>
  <si>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</si>
  <si>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</si>
  <si>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</si>
  <si>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</si>
  <si>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</si>
  <si>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</si>
  <si>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</si>
  <si>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</si>
  <si>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</si>
  <si>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</si>
  <si>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</si>
  <si>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</si>
  <si>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</si>
  <si>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</si>
  <si>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</si>
  <si>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</si>
  <si>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</si>
  <si>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</si>
  <si>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</si>
  <si>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</si>
  <si>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</si>
  <si>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</si>
  <si>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</si>
  <si>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</si>
  <si>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</si>
  <si>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</si>
  <si>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</si>
  <si>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</si>
  <si>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</si>
  <si>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</si>
  <si>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</si>
  <si>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</si>
  <si>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</si>
  <si>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</si>
  <si>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</si>
  <si>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</si>
  <si>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</si>
  <si>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</si>
  <si>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</si>
  <si>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</si>
  <si>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</si>
  <si>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</si>
  <si>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</si>
  <si>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</si>
  <si>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</si>
  <si>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</si>
  <si>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</si>
  <si>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</si>
  <si>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</si>
  <si>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</si>
  <si>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</si>
  <si>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</si>
  <si>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</si>
  <si>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</si>
  <si>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</si>
  <si>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</si>
  <si>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</si>
  <si>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</si>
  <si>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</si>
  <si>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</si>
  <si>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</si>
  <si>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</si>
  <si>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</si>
  <si>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</si>
  <si>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</si>
  <si>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</si>
  <si>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</si>
  <si>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</si>
  <si>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</si>
  <si>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</si>
  <si>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</si>
  <si>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</si>
  <si>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</si>
  <si>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</si>
  <si>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</si>
  <si>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</si>
  <si>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</si>
  <si>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</si>
  <si>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</si>
  <si>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</si>
  <si>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</si>
  <si>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</si>
  <si>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</si>
  <si>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</si>
  <si>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</si>
  <si>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</si>
  <si>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</si>
  <si>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</si>
  <si>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</si>
  <si>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</si>
  <si>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</si>
  <si>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</si>
  <si>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</si>
  <si>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</si>
  <si>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</si>
  <si>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</si>
  <si>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</si>
  <si>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</si>
  <si>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</si>
  <si>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</si>
  <si>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</si>
  <si>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</si>
  <si>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</si>
  <si>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</si>
  <si>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</si>
  <si>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</si>
  <si>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</si>
  <si>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</si>
  <si>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</si>
  <si>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</si>
  <si>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</si>
  <si>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</si>
  <si>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</si>
  <si>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</si>
  <si>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</si>
  <si>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</si>
  <si>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</si>
  <si>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</si>
  <si>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</si>
  <si>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</si>
  <si>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</si>
  <si>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</si>
  <si>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</si>
  <si>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</si>
  <si>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</si>
  <si>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</si>
  <si>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</si>
  <si>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</si>
  <si>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</si>
  <si>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</si>
  <si>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</si>
  <si>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</si>
  <si>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</si>
  <si>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</si>
  <si>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</si>
  <si>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</si>
  <si>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</si>
  <si>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</si>
  <si>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</si>
  <si>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</si>
  <si>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</si>
  <si>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</si>
  <si>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</si>
  <si>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</si>
  <si>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</si>
  <si>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</si>
  <si>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</si>
  <si>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</si>
  <si>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</si>
  <si>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</si>
  <si>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</si>
  <si>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</si>
  <si>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</si>
  <si>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</si>
  <si>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</si>
  <si>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</si>
  <si>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</si>
  <si>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</si>
  <si>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</si>
  <si>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</si>
  <si>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</si>
  <si>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</si>
  <si>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</si>
  <si>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</si>
  <si>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</si>
  <si>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</si>
  <si>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</si>
  <si>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</si>
  <si>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</si>
  <si>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</si>
  <si>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</si>
  <si>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</si>
  <si>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</si>
  <si>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</si>
  <si>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</si>
  <si>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</si>
  <si>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</si>
  <si>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</si>
  <si>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</si>
  <si>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</si>
  <si>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</si>
  <si>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</si>
  <si>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</si>
  <si>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</si>
  <si>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</si>
  <si>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</si>
  <si>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</si>
  <si>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</si>
  <si>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</si>
  <si>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</si>
  <si>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</si>
  <si>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</si>
  <si>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</si>
  <si>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</si>
  <si>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</si>
  <si>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</si>
  <si>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</si>
  <si>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</si>
  <si>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</si>
  <si>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</si>
  <si>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</si>
  <si>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</si>
  <si>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</si>
  <si>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</si>
  <si>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</si>
  <si>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</si>
  <si>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</si>
  <si>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</si>
  <si>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</si>
  <si>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</si>
  <si>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</si>
  <si>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</si>
  <si>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</si>
  <si>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</si>
  <si>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</si>
  <si>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</si>
  <si>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</si>
  <si>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</si>
  <si>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</si>
  <si>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</si>
  <si>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</si>
  <si>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</si>
  <si>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</si>
  <si>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</si>
  <si>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</si>
  <si>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</si>
  <si>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</si>
  <si>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</si>
  <si>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</si>
  <si>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</si>
  <si>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</si>
  <si>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</si>
  <si>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</si>
  <si>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</si>
  <si>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</si>
  <si>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</si>
  <si>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</si>
  <si>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</si>
  <si>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</si>
  <si>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</si>
  <si>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</si>
  <si>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</si>
  <si>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</si>
  <si>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</si>
  <si>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</si>
  <si>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</si>
  <si>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</si>
  <si>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</si>
  <si>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</si>
  <si>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</si>
  <si>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</si>
  <si>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</si>
  <si>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</si>
  <si>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</si>
  <si>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</si>
  <si>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</si>
  <si>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</si>
  <si>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</si>
  <si>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</si>
  <si>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</si>
  <si>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</si>
  <si>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</si>
  <si>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</si>
  <si>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</si>
  <si>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</si>
  <si>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</si>
  <si>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</si>
  <si>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</si>
  <si>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</si>
  <si>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</si>
  <si>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</si>
  <si>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</si>
  <si>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</si>
  <si>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</si>
  <si>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</si>
  <si>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</si>
  <si>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</si>
  <si>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</si>
  <si>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</si>
  <si>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</si>
  <si>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</si>
  <si>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</si>
  <si>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</si>
  <si>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</si>
  <si>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</si>
  <si>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</si>
  <si>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</si>
  <si>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</si>
  <si>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</si>
  <si>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</si>
  <si>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</si>
  <si>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</si>
  <si>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</si>
  <si>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</si>
  <si>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</si>
  <si>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</si>
  <si>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</si>
  <si>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</si>
  <si>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</si>
  <si>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</si>
  <si>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</si>
  <si>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</si>
  <si>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</si>
  <si>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</si>
  <si>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</si>
  <si>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</si>
  <si>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</si>
  <si>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</si>
  <si>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</si>
  <si>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</si>
  <si>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</si>
  <si>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</si>
  <si>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</si>
  <si>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</si>
  <si>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</si>
  <si>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</si>
  <si>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</si>
  <si>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</si>
  <si>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</si>
  <si>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</si>
  <si>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</si>
  <si>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</si>
  <si>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</si>
  <si>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</si>
  <si>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</si>
  <si>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</si>
  <si>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</si>
  <si>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</si>
  <si>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</si>
  <si>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</si>
  <si>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</si>
  <si>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</si>
  <si>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</si>
  <si>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</si>
  <si>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</si>
  <si>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</si>
  <si>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</si>
  <si>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</si>
  <si>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</si>
  <si>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</si>
  <si>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</si>
  <si>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</si>
  <si>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</si>
  <si>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</si>
  <si>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</si>
  <si>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</si>
  <si>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</si>
  <si>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</si>
  <si>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</si>
  <si>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</si>
  <si>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</si>
  <si>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</si>
  <si>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</si>
  <si>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</si>
  <si>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</si>
  <si>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</si>
  <si>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</si>
  <si>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</si>
  <si>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</si>
  <si>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</si>
  <si>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</si>
  <si>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</si>
  <si>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</si>
  <si>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</si>
  <si>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</si>
  <si>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</si>
  <si>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</si>
  <si>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</si>
  <si>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</si>
  <si>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</si>
  <si>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</si>
  <si>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</si>
  <si>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</si>
  <si>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</si>
  <si>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</si>
  <si>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</si>
  <si>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</si>
  <si>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</si>
  <si>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</si>
  <si>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</si>
  <si>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</si>
  <si>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</si>
  <si>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</si>
  <si>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</si>
  <si>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</si>
  <si>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</si>
  <si>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</si>
  <si>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</si>
  <si>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</si>
  <si>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</si>
  <si>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</si>
  <si>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</si>
  <si>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</si>
  <si>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</si>
  <si>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</si>
  <si>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</si>
  <si>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</si>
  <si>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</si>
  <si>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</si>
  <si>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</si>
  <si>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</si>
  <si>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</si>
  <si>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</si>
  <si>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</si>
  <si>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</si>
  <si>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</si>
  <si>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</si>
  <si>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</si>
  <si>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</si>
  <si>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</si>
  <si>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</si>
  <si>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</si>
  <si>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</si>
  <si>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</si>
  <si>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</si>
  <si>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</si>
  <si>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</si>
  <si>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</si>
  <si>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</si>
  <si>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</si>
  <si>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</si>
  <si>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</si>
  <si>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</si>
  <si>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</si>
  <si>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</si>
  <si>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</si>
  <si>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</si>
  <si>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</si>
  <si>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</si>
  <si>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</si>
  <si>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</si>
  <si>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</si>
  <si>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</si>
  <si>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</si>
  <si>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</si>
  <si>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</si>
  <si>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</si>
  <si>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</si>
  <si>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</si>
  <si>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</si>
  <si>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</si>
  <si>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</si>
  <si>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</si>
  <si>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</si>
  <si>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</si>
  <si>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</si>
  <si>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</si>
  <si>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</si>
  <si>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</si>
  <si>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</si>
  <si>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</si>
  <si>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</si>
  <si>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</si>
  <si>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</si>
  <si>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</si>
  <si>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</si>
  <si>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</si>
  <si>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</si>
  <si>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</si>
  <si>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</si>
  <si>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</si>
  <si>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</si>
  <si>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</si>
  <si>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</si>
  <si>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</si>
  <si>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</si>
  <si>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</si>
  <si>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</si>
  <si>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</si>
  <si>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</si>
  <si>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</si>
  <si>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</si>
  <si>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</si>
  <si>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</si>
  <si>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</si>
  <si>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</si>
  <si>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</si>
  <si>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</si>
  <si>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</si>
  <si>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</si>
  <si>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</si>
  <si>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</si>
  <si>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</si>
  <si>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</si>
  <si>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</si>
  <si>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</si>
  <si>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</si>
  <si>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</si>
  <si>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</si>
  <si>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</si>
  <si>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</si>
  <si>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</si>
  <si>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</si>
  <si>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</si>
  <si>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</si>
  <si>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</si>
  <si>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</si>
  <si>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</si>
  <si>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</si>
  <si>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</si>
  <si>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</si>
  <si>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</si>
  <si>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</si>
  <si>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</si>
  <si>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</si>
  <si>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</si>
  <si>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</si>
  <si>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</si>
  <si>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</si>
  <si>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</si>
  <si>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</si>
  <si>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</si>
  <si>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</si>
  <si>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</si>
  <si>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</si>
  <si>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</si>
  <si>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</si>
  <si>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</si>
  <si>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</si>
  <si>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</si>
  <si>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</si>
  <si>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</si>
  <si>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</si>
  <si>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</si>
  <si>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</si>
  <si>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</si>
  <si>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</si>
  <si>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</si>
  <si>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</si>
  <si>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</si>
  <si>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</si>
  <si>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</si>
  <si>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</si>
  <si>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</si>
  <si>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</si>
  <si>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</si>
  <si>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</si>
  <si>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</si>
  <si>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</si>
  <si>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</si>
  <si>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</si>
  <si>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</si>
  <si>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</si>
  <si>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</si>
  <si>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</si>
  <si>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</si>
  <si>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</si>
  <si>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</si>
  <si>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</si>
  <si>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</si>
  <si>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</si>
  <si>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</si>
  <si>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</si>
  <si>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</si>
  <si>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</si>
  <si>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</si>
  <si>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</si>
  <si>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</si>
  <si>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</si>
  <si>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</si>
  <si>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</si>
  <si>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</si>
  <si>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</si>
  <si>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</si>
  <si>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</si>
  <si>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</si>
  <si>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</si>
  <si>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</si>
  <si>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</si>
  <si>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</si>
  <si>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</si>
  <si>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</si>
  <si>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</si>
  <si>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</si>
  <si>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</si>
  <si>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</si>
  <si>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</si>
  <si>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</si>
  <si>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</si>
  <si>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</si>
  <si>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</si>
  <si>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</si>
  <si>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</si>
  <si>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</si>
  <si>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</si>
  <si>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</si>
  <si>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</si>
  <si>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</si>
  <si>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</si>
  <si>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</si>
  <si>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</si>
  <si>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</si>
  <si>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</si>
  <si>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</si>
  <si>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</si>
  <si>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</si>
  <si>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</si>
  <si>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</si>
  <si>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</si>
  <si>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</si>
  <si>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</si>
  <si>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</si>
  <si>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</si>
  <si>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</si>
  <si>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</si>
  <si>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</si>
  <si>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</si>
  <si>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</si>
  <si>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</si>
  <si>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</si>
  <si>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</si>
  <si>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</si>
  <si>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</si>
  <si>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</si>
  <si>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</si>
  <si>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</si>
  <si>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</si>
  <si>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</si>
  <si>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</si>
  <si>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</si>
  <si>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</si>
  <si>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</si>
  <si>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</si>
  <si>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</si>
  <si>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</si>
  <si>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</si>
  <si>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</si>
  <si>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</si>
  <si>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</si>
  <si>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</si>
  <si>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</si>
  <si>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</si>
  <si>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</si>
  <si>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</si>
  <si>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</si>
  <si>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</si>
  <si>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</si>
  <si>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</si>
  <si>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</si>
  <si>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</si>
  <si>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</si>
  <si>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</si>
  <si>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</si>
  <si>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</si>
  <si>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</si>
  <si>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</si>
  <si>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</si>
  <si>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</si>
  <si>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</si>
  <si>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</si>
  <si>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</si>
  <si>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</si>
  <si>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</si>
  <si>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</si>
  <si>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</si>
  <si>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</si>
  <si>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</si>
  <si>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</si>
  <si>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</si>
  <si>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</si>
  <si>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</si>
  <si>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</si>
  <si>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</si>
  <si>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</si>
  <si>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</si>
  <si>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</si>
  <si>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</si>
  <si>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</si>
  <si>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</si>
  <si>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</si>
  <si>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</si>
  <si>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</si>
  <si>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</si>
  <si>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</si>
  <si>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</si>
  <si>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</si>
  <si>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</si>
  <si>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</si>
  <si>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</si>
  <si>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</si>
  <si>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</si>
  <si>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</si>
  <si>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</si>
  <si>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</si>
  <si>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</si>
  <si>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</si>
  <si>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</si>
  <si>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</si>
  <si>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</si>
  <si>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</si>
  <si>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</si>
  <si>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</si>
  <si>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</si>
  <si>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</si>
  <si>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</si>
  <si>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</si>
  <si>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</si>
  <si>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</si>
  <si>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</si>
  <si>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</si>
  <si>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</si>
  <si>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</si>
  <si>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</si>
  <si>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</si>
  <si>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</si>
  <si>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</si>
  <si>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</si>
  <si>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</si>
  <si>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</si>
  <si>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</si>
  <si>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</si>
  <si>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</si>
  <si>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</si>
  <si>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</si>
  <si>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</si>
  <si>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</si>
  <si>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</si>
  <si>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</si>
  <si>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</si>
  <si>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</si>
  <si>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</si>
  <si>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</si>
  <si>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</si>
  <si>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</si>
  <si>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</si>
  <si>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</si>
  <si>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</si>
  <si>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</si>
  <si>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</si>
  <si>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</si>
  <si>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</si>
  <si>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</si>
  <si>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</si>
  <si>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</si>
  <si>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</si>
  <si>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</si>
  <si>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</si>
  <si>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</si>
  <si>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</si>
  <si>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</si>
  <si>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</si>
  <si>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</si>
  <si>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</si>
  <si>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</si>
  <si>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</si>
  <si>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</si>
  <si>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</si>
  <si>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</si>
  <si>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</si>
  <si>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</si>
  <si>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</si>
  <si>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</si>
  <si>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</si>
  <si>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</si>
  <si>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</si>
  <si>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</si>
  <si>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</si>
  <si>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</si>
  <si>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</si>
  <si>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</si>
  <si>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</si>
  <si>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</si>
  <si>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</si>
  <si>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</si>
  <si>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</si>
  <si>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</si>
  <si>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</si>
  <si>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</si>
  <si>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</si>
  <si>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</si>
  <si>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</si>
  <si>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</si>
  <si>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</si>
  <si>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</si>
  <si>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</si>
  <si>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</si>
  <si>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</si>
  <si>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</si>
  <si>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</si>
  <si>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</si>
  <si>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</si>
  <si>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</si>
  <si>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</si>
  <si>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</si>
  <si>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</si>
  <si>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</si>
  <si>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</si>
  <si>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</si>
  <si>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</si>
  <si>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</si>
  <si>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</si>
  <si>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</si>
  <si>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</si>
  <si>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</si>
  <si>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</si>
  <si>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</si>
  <si>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</si>
  <si>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</si>
  <si>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</si>
  <si>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</si>
  <si>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</si>
  <si>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</si>
  <si>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</si>
  <si>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</si>
  <si>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</si>
  <si>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</si>
  <si>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</si>
  <si>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</si>
  <si>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</si>
  <si>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</si>
  <si>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</si>
  <si>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</si>
  <si>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</si>
  <si>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</si>
  <si>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</si>
  <si>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</si>
  <si>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</si>
  <si>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</si>
  <si>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</si>
  <si>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</si>
  <si>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</si>
  <si>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</si>
  <si>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</si>
  <si>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</si>
  <si>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</si>
  <si>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</si>
  <si>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</si>
  <si>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</si>
  <si>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</si>
  <si>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</si>
  <si>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</si>
  <si>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</si>
  <si>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</si>
  <si>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</si>
  <si>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</si>
  <si>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</si>
  <si>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</si>
  <si>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</si>
  <si>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</si>
  <si>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</si>
  <si>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</si>
  <si>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</si>
  <si>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</si>
  <si>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</si>
  <si>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</si>
  <si>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</si>
  <si>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</si>
  <si>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</si>
  <si>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</si>
  <si>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</si>
  <si>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</si>
  <si>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</si>
  <si>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</si>
  <si>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</si>
  <si>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</si>
  <si>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</si>
  <si>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</si>
  <si>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</si>
  <si>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</si>
  <si>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</si>
  <si>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</si>
  <si>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</si>
  <si>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</si>
  <si>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</si>
  <si>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</si>
  <si>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</si>
  <si>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</si>
  <si>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</si>
  <si>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</si>
  <si>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</si>
  <si>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</si>
  <si>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</si>
  <si>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</si>
  <si>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</si>
  <si>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</si>
  <si>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</si>
  <si>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</si>
  <si>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</si>
  <si>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</si>
  <si>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</si>
  <si>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</si>
  <si>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</si>
  <si>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</si>
  <si>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</si>
  <si>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</si>
  <si>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</si>
  <si>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</si>
  <si>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</si>
  <si>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</si>
  <si>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</si>
  <si>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</si>
  <si>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</si>
  <si>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</si>
  <si>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</si>
  <si>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</si>
  <si>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</si>
  <si>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</si>
  <si>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</si>
  <si>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</si>
  <si>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</si>
  <si>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</si>
  <si>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</si>
  <si>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</si>
  <si>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</si>
  <si>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</si>
  <si>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</si>
  <si>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</si>
  <si>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</si>
  <si>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</si>
  <si>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</si>
  <si>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</si>
  <si>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</si>
  <si>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</si>
  <si>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</si>
  <si>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</si>
  <si>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</si>
  <si>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</si>
  <si>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</si>
  <si>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</si>
  <si>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</si>
  <si>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</si>
  <si>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</si>
  <si>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</si>
  <si>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</si>
  <si>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</si>
  <si>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</si>
  <si>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</si>
  <si>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</si>
  <si>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</si>
  <si>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</si>
  <si>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</si>
  <si>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</si>
  <si>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</si>
  <si>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</si>
  <si>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</si>
  <si>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</si>
  <si>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</si>
  <si>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</si>
  <si>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</si>
  <si>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</si>
  <si>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</si>
  <si>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</si>
  <si>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</si>
  <si>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</si>
  <si>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</si>
  <si>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</si>
  <si>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</si>
  <si>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</si>
  <si>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</si>
  <si>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</si>
  <si>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</si>
  <si>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</si>
  <si>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</si>
  <si>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</si>
  <si>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</si>
  <si>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</si>
  <si>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</si>
  <si>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</si>
  <si>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</si>
  <si>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</si>
  <si>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</si>
  <si>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</si>
  <si>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</si>
  <si>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</si>
  <si>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</si>
  <si>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</si>
  <si>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</si>
  <si>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</si>
  <si>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</si>
  <si>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</si>
  <si>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</si>
  <si>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</si>
  <si>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</si>
  <si>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</si>
  <si>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</si>
  <si>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</si>
  <si>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</si>
  <si>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</si>
  <si>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</si>
  <si>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</si>
  <si>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</si>
  <si>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</si>
  <si>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</si>
  <si>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</si>
  <si>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</si>
  <si>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</si>
  <si>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</si>
  <si>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</si>
  <si>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</si>
  <si>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</si>
  <si>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</si>
  <si>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</si>
  <si>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</si>
  <si>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</si>
  <si>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</si>
  <si>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</si>
  <si>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</si>
  <si>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</si>
  <si>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</si>
  <si>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</si>
  <si>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</si>
  <si>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</si>
  <si>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</si>
  <si>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</si>
  <si>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</si>
  <si>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</si>
  <si>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</si>
  <si>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</si>
  <si>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</si>
  <si>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</si>
  <si>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</si>
  <si>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</si>
  <si>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</si>
  <si>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</si>
  <si>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</si>
  <si>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</si>
  <si>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</si>
  <si>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</si>
  <si>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</si>
  <si>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</si>
  <si>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</si>
  <si>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</si>
  <si>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</si>
  <si>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</si>
  <si>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</si>
  <si>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</si>
  <si>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</si>
  <si>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</si>
  <si>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</si>
  <si>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</si>
  <si>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</si>
  <si>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</si>
  <si>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</si>
  <si>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</si>
  <si>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</si>
  <si>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</si>
  <si>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</si>
  <si>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</si>
  <si>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</si>
  <si>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</si>
  <si>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</si>
  <si>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</si>
  <si>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</si>
  <si>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</si>
  <si>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</si>
  <si>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</si>
  <si>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</si>
  <si>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</si>
  <si>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</si>
  <si>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</si>
  <si>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</si>
  <si>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</si>
  <si>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</si>
  <si>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</si>
  <si>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</si>
  <si>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</si>
  <si>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</si>
  <si>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</si>
  <si>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</si>
  <si>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</si>
  <si>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</si>
  <si>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</si>
  <si>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</si>
  <si>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</si>
  <si>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</si>
  <si>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</si>
  <si>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</si>
  <si>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</si>
  <si>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</si>
  <si>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</si>
  <si>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</si>
  <si>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</si>
  <si>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</si>
  <si>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</si>
  <si>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</si>
  <si>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</si>
  <si>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</si>
  <si>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</si>
  <si>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</si>
  <si>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</si>
  <si>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</si>
  <si>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</si>
  <si>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</si>
  <si>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</si>
  <si>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</si>
  <si>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</si>
  <si>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</si>
  <si>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</si>
  <si>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</si>
  <si>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</si>
  <si>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</si>
  <si>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</si>
  <si>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</si>
  <si>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</si>
  <si>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</si>
  <si>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</si>
  <si>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</si>
  <si>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</si>
  <si>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</si>
  <si>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</si>
  <si>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</si>
  <si>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</si>
  <si>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</si>
  <si>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</si>
  <si>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</si>
  <si>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</si>
  <si>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</si>
  <si>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</si>
  <si>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</si>
  <si>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</si>
  <si>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</si>
  <si>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</si>
  <si>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</si>
  <si>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</si>
  <si>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</si>
  <si>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</si>
  <si>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</si>
  <si>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</si>
  <si>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</si>
  <si>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</si>
  <si>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</si>
  <si>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</si>
  <si>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</si>
  <si>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</si>
  <si>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</si>
  <si>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</si>
  <si>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</si>
  <si>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</si>
  <si>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</si>
  <si>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</si>
  <si>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</si>
  <si>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</si>
  <si>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</si>
  <si>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</si>
  <si>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</si>
  <si>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</si>
  <si>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</si>
  <si>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</si>
  <si>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</si>
  <si>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</si>
  <si>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</si>
  <si>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</si>
  <si>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</si>
  <si>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</si>
  <si>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</si>
  <si>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</si>
  <si>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</si>
  <si>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</si>
  <si>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</si>
  <si>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</si>
  <si>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</si>
  <si>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</si>
  <si>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</si>
  <si>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</si>
  <si>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</si>
  <si>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</si>
  <si>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</si>
  <si>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</si>
  <si>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</si>
  <si>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</si>
  <si>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</si>
  <si>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</si>
  <si>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</si>
  <si>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</si>
  <si>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</si>
  <si>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</si>
  <si>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</si>
  <si>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</si>
  <si>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</si>
  <si>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</si>
  <si>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</si>
  <si>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</si>
  <si>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</si>
  <si>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</si>
  <si>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</si>
  <si>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</si>
  <si>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</si>
  <si>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</si>
  <si>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</si>
  <si>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</si>
  <si>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</si>
  <si>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</si>
  <si>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</si>
  <si>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</si>
  <si>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</si>
  <si>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</si>
  <si>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</si>
  <si>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</si>
  <si>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</si>
  <si>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</si>
  <si>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</si>
  <si>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</si>
  <si>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</si>
  <si>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</si>
  <si>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</si>
  <si>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</si>
  <si>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</si>
  <si>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</si>
  <si>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</si>
  <si>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</si>
  <si>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</si>
  <si>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</si>
  <si>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</si>
  <si>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</si>
  <si>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</si>
  <si>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</si>
  <si>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</si>
  <si>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</si>
  <si>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</si>
  <si>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</si>
  <si>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</si>
  <si>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</si>
  <si>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</si>
  <si>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</si>
  <si>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</si>
  <si>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</si>
  <si>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</si>
  <si>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</si>
  <si>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</si>
  <si>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</si>
  <si>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</si>
  <si>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</si>
  <si>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</si>
  <si>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</si>
  <si>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</si>
  <si>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</si>
  <si>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</si>
  <si>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</si>
  <si>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</si>
  <si>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</si>
  <si>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</si>
  <si>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</si>
  <si>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</si>
  <si>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</si>
  <si>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</si>
  <si>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</si>
  <si>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</si>
  <si>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</si>
  <si>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</si>
  <si>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</si>
  <si>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</si>
  <si>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</si>
  <si>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</si>
  <si>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</si>
  <si>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</si>
  <si>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</si>
  <si>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</si>
  <si>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</si>
  <si>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</si>
  <si>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</si>
  <si>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</si>
  <si>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</si>
  <si>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</si>
  <si>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</si>
  <si>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</si>
  <si>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</si>
  <si>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</si>
  <si>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</si>
  <si>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</si>
  <si>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</si>
  <si>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</si>
  <si>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</si>
  <si>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</si>
  <si>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</si>
  <si>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</si>
  <si>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</si>
  <si>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</si>
  <si>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</si>
  <si>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</si>
  <si>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</si>
  <si>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</si>
  <si>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</si>
  <si>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</si>
  <si>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</si>
  <si>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</si>
  <si>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</si>
  <si>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</si>
  <si>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</si>
  <si>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</si>
  <si>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</si>
  <si>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</si>
  <si>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</si>
  <si>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</si>
  <si>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</si>
  <si>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</si>
  <si>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</si>
  <si>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</si>
  <si>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</si>
  <si>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</si>
  <si>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</si>
  <si>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</si>
  <si>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</si>
  <si>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</si>
  <si>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</si>
  <si>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</si>
  <si>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</si>
  <si>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</si>
  <si>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</si>
  <si>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</si>
  <si>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</si>
  <si>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</si>
  <si>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</si>
  <si>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</si>
  <si>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</si>
  <si>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</si>
  <si>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</si>
  <si>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</si>
  <si>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</si>
  <si>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</si>
  <si>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</si>
  <si>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</si>
  <si>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</si>
  <si>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</si>
  <si>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</si>
  <si>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</si>
  <si>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</si>
  <si>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</si>
  <si>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</si>
  <si>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</si>
  <si>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</si>
  <si>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</si>
  <si>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</si>
  <si>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</si>
  <si>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</si>
  <si>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</si>
  <si>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</si>
  <si>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</si>
  <si>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</si>
  <si>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</si>
  <si>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</si>
  <si>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</si>
  <si>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</si>
  <si>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</si>
  <si>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</si>
  <si>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</si>
  <si>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</si>
  <si>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</si>
  <si>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</si>
  <si>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</si>
  <si>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</si>
  <si>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</si>
  <si>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</si>
  <si>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</si>
  <si>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</si>
  <si>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</si>
  <si>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</si>
  <si>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</si>
  <si>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</si>
  <si>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</si>
  <si>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</si>
  <si>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</si>
  <si>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</si>
  <si>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</si>
  <si>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</si>
  <si>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</si>
  <si>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</si>
  <si>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</si>
  <si>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</si>
  <si>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</si>
  <si>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</si>
  <si>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</si>
  <si>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</si>
  <si>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</si>
  <si>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</si>
  <si>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</si>
  <si>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</si>
  <si>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</si>
  <si>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</si>
  <si>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</si>
  <si>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</si>
  <si>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</si>
  <si>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</si>
  <si>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</si>
  <si>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</si>
  <si>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</si>
  <si>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</si>
  <si>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</si>
  <si>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</si>
  <si>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</si>
  <si>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</si>
  <si>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</si>
  <si>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</si>
  <si>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</si>
  <si>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</si>
  <si>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</si>
  <si>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</si>
  <si>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</si>
  <si>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</si>
  <si>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</si>
  <si>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</si>
  <si>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</si>
  <si>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</si>
  <si>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</si>
  <si>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</si>
  <si>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</si>
  <si>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</si>
  <si>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</si>
  <si>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</si>
  <si>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</si>
  <si>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</si>
  <si>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</si>
  <si>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</si>
  <si>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</si>
  <si>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</si>
  <si>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</si>
  <si>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</si>
  <si>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</si>
  <si>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</si>
  <si>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</si>
  <si>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</si>
  <si>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</si>
  <si>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</si>
  <si>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</si>
  <si>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</si>
  <si>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</si>
  <si>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</si>
  <si>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</si>
  <si>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</si>
  <si>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</si>
  <si>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</si>
  <si>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</si>
  <si>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</si>
  <si>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</si>
  <si>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</si>
  <si>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</si>
  <si>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</si>
  <si>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</si>
  <si>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</si>
  <si>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</si>
  <si>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</si>
  <si>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</si>
  <si>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</si>
  <si>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</si>
  <si>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</si>
  <si>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</si>
  <si>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</si>
  <si>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</si>
  <si>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</si>
  <si>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</si>
  <si>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</si>
  <si>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</si>
  <si>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</si>
  <si>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</si>
  <si>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</si>
  <si>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</si>
  <si>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</si>
  <si>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</si>
  <si>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</si>
  <si>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</si>
  <si>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</si>
  <si>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</si>
  <si>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</si>
  <si>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</si>
  <si>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</si>
  <si>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</si>
  <si>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</si>
  <si>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</si>
  <si>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</si>
  <si>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</si>
  <si>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</si>
  <si>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</si>
  <si>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</si>
  <si>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</si>
  <si>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</si>
  <si>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</si>
  <si>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</si>
  <si>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</si>
  <si>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</si>
  <si>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</si>
  <si>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</si>
  <si>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</si>
  <si>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</si>
  <si>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</si>
  <si>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</si>
  <si>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</si>
  <si>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</si>
  <si>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</si>
  <si>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</si>
  <si>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</si>
  <si>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</si>
  <si>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</si>
  <si>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</si>
  <si>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</si>
  <si>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</si>
  <si>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</si>
  <si>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</si>
  <si>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</si>
  <si>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</si>
  <si>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</si>
  <si>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</si>
  <si>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</si>
  <si>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</si>
  <si>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</si>
  <si>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</si>
  <si>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</si>
  <si>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</si>
  <si>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</si>
  <si>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</si>
  <si>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</si>
  <si>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</si>
  <si>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</si>
  <si>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</si>
  <si>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</si>
  <si>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</si>
  <si>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</si>
  <si>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</si>
  <si>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</si>
  <si>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</si>
  <si>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</si>
  <si>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</si>
  <si>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</si>
  <si>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</si>
  <si>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</si>
  <si>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</si>
  <si>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</si>
  <si>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</si>
  <si>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</si>
  <si>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</si>
  <si>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</si>
  <si>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</si>
  <si>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</si>
  <si>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</si>
  <si>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</si>
  <si>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</si>
  <si>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</si>
  <si>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</si>
  <si>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</si>
  <si>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</si>
  <si>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</si>
  <si>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</si>
  <si>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</si>
  <si>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</si>
  <si>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</si>
  <si>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</si>
  <si>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</si>
  <si>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</si>
  <si>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</si>
  <si>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</si>
  <si>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</si>
  <si>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</si>
  <si>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</si>
  <si>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</si>
  <si>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</si>
  <si>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</si>
  <si>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</si>
  <si>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</si>
  <si>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</si>
  <si>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</si>
  <si>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</si>
  <si>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</si>
  <si>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</si>
  <si>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</si>
  <si>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</si>
  <si>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</si>
  <si>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</si>
  <si>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</si>
  <si>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</si>
  <si>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</si>
  <si>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</si>
  <si>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</si>
  <si>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</si>
  <si>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</si>
  <si>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</si>
  <si>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</si>
  <si>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</si>
  <si>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</si>
  <si>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</si>
  <si>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</si>
  <si>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</si>
  <si>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</si>
  <si>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</si>
  <si>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</si>
  <si>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</si>
  <si>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</si>
  <si>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</si>
  <si>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</si>
  <si>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</si>
  <si>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</si>
  <si>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</si>
  <si>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</si>
  <si>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</si>
  <si>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</si>
  <si>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</si>
  <si>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</si>
  <si>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</si>
  <si>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</si>
  <si>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</si>
  <si>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</si>
  <si>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</si>
  <si>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</si>
  <si>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</si>
  <si>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</si>
  <si>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</si>
  <si>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</si>
  <si>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</si>
  <si>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</si>
  <si>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</si>
  <si>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</si>
  <si>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</si>
  <si>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</si>
  <si>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</si>
  <si>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</si>
  <si>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</si>
  <si>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</si>
  <si>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</si>
  <si>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</si>
  <si>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</si>
  <si>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</si>
  <si>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</si>
  <si>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</si>
  <si>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</si>
  <si>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</si>
  <si>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</si>
  <si>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</si>
  <si>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</si>
  <si>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</si>
  <si>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</si>
  <si>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</si>
  <si>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</si>
  <si>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</si>
  <si>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</si>
  <si>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</si>
  <si>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</si>
  <si>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</si>
  <si>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</si>
  <si>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</si>
  <si>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</si>
  <si>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</si>
  <si>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</si>
  <si>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</si>
  <si>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</si>
  <si>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</si>
  <si>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</si>
  <si>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</si>
  <si>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</si>
  <si>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</si>
  <si>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</si>
  <si>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</si>
  <si>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</si>
  <si>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</si>
  <si>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</si>
  <si>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</si>
  <si>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</si>
  <si>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</si>
  <si>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</si>
  <si>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</si>
  <si>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</si>
  <si>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</si>
  <si>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</si>
  <si>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</si>
  <si>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</si>
  <si>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</si>
  <si>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</si>
  <si>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</si>
  <si>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</si>
  <si>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</si>
  <si>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</si>
  <si>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</si>
  <si>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</si>
  <si>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</si>
  <si>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</si>
  <si>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</si>
  <si>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</si>
  <si>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</si>
  <si>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</si>
  <si>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</si>
  <si>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</si>
  <si>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</si>
  <si>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</si>
  <si>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</si>
  <si>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</si>
  <si>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</si>
  <si>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</si>
  <si>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</si>
  <si>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</si>
  <si>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</si>
  <si>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</si>
  <si>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</si>
  <si>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</si>
  <si>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</si>
  <si>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</si>
  <si>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</si>
  <si>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</si>
  <si>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</si>
  <si>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</si>
  <si>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</si>
  <si>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</si>
  <si>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</si>
  <si>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</si>
  <si>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</si>
  <si>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</si>
  <si>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</si>
  <si>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</si>
  <si>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</si>
  <si>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</si>
  <si>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</si>
  <si>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</si>
  <si>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</si>
  <si>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</si>
  <si>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</si>
  <si>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</si>
  <si>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</si>
  <si>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</si>
  <si>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</si>
  <si>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</si>
  <si>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</si>
  <si>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</si>
  <si>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</si>
  <si>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</si>
  <si>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</si>
  <si>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</si>
  <si>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</si>
  <si>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</si>
  <si>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</si>
  <si>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</si>
  <si>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</si>
  <si>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</si>
  <si>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</si>
  <si>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</si>
  <si>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</si>
  <si>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</si>
  <si>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</si>
  <si>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</si>
  <si>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</si>
  <si>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</si>
  <si>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</si>
  <si>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</si>
  <si>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</si>
  <si>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</si>
  <si>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</si>
  <si>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</si>
  <si>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</si>
  <si>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</si>
  <si>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</si>
  <si>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</si>
  <si>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</si>
  <si>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</si>
  <si>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</si>
  <si>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</si>
  <si>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</si>
  <si>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</si>
  <si>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</si>
  <si>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</si>
  <si>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</si>
  <si>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</si>
  <si>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</si>
  <si>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</si>
  <si>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</si>
  <si>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</si>
  <si>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</si>
  <si>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</si>
  <si>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</si>
  <si>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</si>
  <si>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</si>
  <si>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</si>
  <si>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</si>
  <si>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</si>
  <si>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</si>
  <si>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</si>
  <si>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</si>
  <si>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</si>
  <si>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</si>
  <si>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</si>
  <si>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</si>
  <si>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</si>
  <si>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</si>
  <si>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</si>
  <si>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</si>
  <si>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</si>
  <si>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</si>
  <si>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</si>
  <si>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</si>
  <si>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</si>
  <si>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</si>
  <si>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</si>
  <si>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</si>
  <si>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</si>
  <si>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</si>
  <si>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</si>
  <si>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</si>
  <si>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</si>
  <si>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</si>
  <si>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</si>
  <si>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</si>
  <si>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</si>
  <si>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</si>
  <si>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</si>
  <si>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</si>
  <si>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</si>
  <si>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</si>
  <si>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</si>
  <si>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</si>
  <si>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</si>
  <si>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</si>
  <si>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</si>
  <si>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</si>
  <si>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</si>
  <si>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</si>
  <si>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</si>
  <si>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</si>
  <si>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</si>
  <si>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</si>
  <si>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</si>
  <si>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</si>
  <si>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</si>
  <si>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</si>
  <si>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</si>
  <si>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</si>
  <si>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</si>
  <si>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</si>
  <si>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</si>
  <si>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</si>
  <si>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</si>
  <si>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</si>
  <si>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</si>
  <si>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</si>
  <si>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</si>
  <si>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</si>
  <si>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</si>
  <si>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</si>
  <si>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</si>
  <si>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</si>
  <si>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</si>
  <si>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</si>
  <si>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</si>
  <si>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</si>
  <si>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</si>
  <si>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</si>
  <si>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</si>
  <si>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</si>
  <si>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</si>
  <si>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</si>
  <si>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</si>
  <si>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</si>
  <si>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</si>
  <si>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</si>
  <si>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</si>
  <si>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</si>
  <si>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</si>
  <si>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</si>
  <si>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</si>
  <si>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</si>
  <si>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</si>
  <si>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</si>
  <si>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</si>
  <si>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</si>
  <si>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</si>
  <si>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</si>
  <si>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</si>
  <si>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</si>
  <si>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</si>
  <si>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</si>
  <si>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</si>
  <si>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</si>
  <si>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</si>
  <si>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</si>
  <si>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</si>
  <si>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</si>
  <si>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</si>
  <si>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</si>
  <si>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</si>
  <si>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</si>
  <si>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</si>
  <si>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</si>
  <si>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</si>
  <si>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</si>
  <si>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</si>
  <si>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</si>
  <si>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</si>
  <si>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</si>
  <si>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</si>
  <si>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</si>
  <si>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</si>
  <si>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</si>
  <si>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</si>
  <si>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</si>
  <si>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</si>
  <si>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</si>
  <si>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</si>
  <si>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</si>
  <si>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</si>
  <si>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</si>
  <si>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</si>
  <si>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</si>
  <si>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</si>
  <si>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</si>
  <si>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</si>
  <si>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</si>
  <si>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</si>
  <si>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</si>
  <si>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</si>
  <si>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</si>
  <si>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</si>
  <si>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</si>
  <si>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</si>
  <si>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</si>
  <si>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</si>
  <si>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</si>
  <si>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</si>
  <si>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</si>
  <si>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</si>
  <si>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</si>
  <si>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</si>
  <si>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</si>
  <si>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</si>
  <si>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</si>
  <si>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</si>
  <si>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</si>
  <si>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</si>
  <si>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</si>
  <si>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</si>
  <si>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</si>
  <si>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</si>
  <si>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</si>
  <si>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</si>
  <si>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</si>
  <si>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</si>
  <si>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</si>
  <si>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</si>
  <si>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</si>
  <si>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</si>
  <si>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</si>
  <si>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</si>
  <si>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</si>
  <si>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</si>
  <si>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</si>
  <si>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</si>
  <si>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</si>
  <si>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</si>
  <si>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</si>
  <si>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</si>
  <si>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</si>
  <si>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</si>
  <si>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</si>
  <si>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</si>
  <si>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</si>
  <si>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</si>
  <si>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</si>
  <si>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</si>
  <si>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</si>
  <si>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</si>
  <si>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</si>
  <si>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</si>
  <si>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</si>
  <si>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</si>
  <si>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</si>
  <si>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</si>
  <si>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</si>
  <si>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</si>
  <si>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</si>
  <si>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</si>
  <si>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</si>
  <si>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</si>
  <si>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</si>
  <si>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</si>
  <si>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</si>
  <si>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</si>
  <si>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</si>
  <si>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</si>
  <si>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</si>
  <si>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</si>
  <si>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</si>
  <si>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</si>
  <si>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</si>
  <si>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</si>
  <si>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</si>
  <si>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</si>
  <si>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</si>
  <si>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</si>
  <si>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</si>
  <si>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</si>
  <si>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</si>
  <si>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</si>
  <si>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</si>
  <si>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</si>
  <si>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</si>
  <si>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</si>
  <si>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</si>
  <si>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</si>
  <si>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</si>
  <si>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</si>
  <si>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</si>
  <si>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</si>
  <si>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</si>
  <si>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</si>
  <si>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</si>
  <si>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</si>
  <si>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</si>
  <si>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</si>
  <si>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</si>
  <si>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</si>
  <si>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</si>
  <si>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</si>
  <si>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</si>
  <si>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</si>
  <si>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</si>
  <si>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</si>
  <si>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</si>
  <si>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</si>
  <si>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</si>
  <si>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</si>
  <si>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</si>
  <si>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</si>
  <si>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</si>
  <si>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</si>
  <si>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</si>
  <si>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</si>
  <si>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</si>
  <si>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</si>
  <si>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</si>
  <si>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</si>
  <si>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</si>
  <si>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</si>
  <si>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</si>
  <si>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</si>
  <si>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</si>
  <si>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</si>
  <si>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</si>
  <si>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</si>
  <si>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</si>
  <si>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</si>
  <si>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</si>
  <si>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</si>
  <si>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</si>
  <si>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</si>
  <si>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</si>
  <si>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</si>
  <si>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</si>
  <si>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</si>
  <si>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</si>
  <si>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</si>
  <si>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</si>
  <si>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</si>
  <si>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</si>
  <si>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</si>
  <si>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</si>
  <si>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</si>
  <si>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</si>
  <si>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</si>
  <si>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</si>
  <si>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</si>
  <si>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</si>
  <si>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</si>
  <si>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</si>
  <si>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</si>
  <si>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</si>
  <si>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</si>
  <si>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</si>
  <si>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</si>
  <si>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</si>
  <si>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</si>
  <si>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</si>
  <si>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</si>
  <si>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</si>
  <si>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</si>
  <si>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</si>
  <si>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</si>
  <si>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</si>
  <si>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</si>
  <si>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</si>
  <si>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</si>
  <si>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</si>
  <si>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</si>
  <si>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</si>
  <si>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</si>
  <si>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</si>
  <si>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</si>
  <si>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</si>
  <si>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</si>
  <si>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</si>
  <si>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</si>
  <si>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</si>
  <si>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</si>
  <si>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</si>
  <si>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</si>
  <si>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</si>
  <si>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</si>
  <si>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</si>
  <si>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</si>
  <si>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</si>
  <si>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</si>
  <si>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</si>
  <si>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</si>
  <si>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</si>
  <si>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</si>
  <si>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</si>
  <si>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</si>
  <si>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</si>
  <si>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</si>
  <si>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</si>
  <si>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</si>
  <si>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</si>
  <si>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</si>
  <si>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</si>
  <si>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</si>
  <si>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</si>
  <si>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</si>
  <si>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</si>
  <si>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</si>
  <si>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</si>
  <si>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</si>
  <si>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</si>
  <si>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</si>
  <si>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</si>
  <si>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</si>
  <si>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</si>
  <si>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</si>
  <si>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</si>
  <si>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</si>
  <si>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</si>
  <si>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</si>
  <si>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</si>
  <si>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</si>
  <si>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</si>
  <si>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</si>
  <si>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</si>
  <si>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</si>
  <si>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</si>
  <si>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</si>
  <si>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</si>
  <si>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</si>
  <si>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</si>
  <si>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</si>
  <si>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</si>
  <si>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</si>
  <si>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</si>
  <si>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</si>
  <si>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</si>
  <si>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</si>
  <si>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</si>
  <si>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</si>
  <si>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</si>
  <si>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</si>
  <si>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</si>
  <si>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</si>
  <si>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</si>
  <si>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</si>
  <si>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</si>
  <si>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</si>
  <si>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</si>
  <si>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</si>
  <si>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</si>
  <si>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</si>
  <si>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</si>
  <si>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</si>
  <si>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</si>
  <si>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</si>
  <si>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</si>
  <si>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</si>
  <si>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</si>
  <si>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</si>
  <si>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</si>
  <si>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</si>
  <si>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</si>
  <si>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</si>
  <si>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</si>
  <si>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</si>
  <si>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</si>
  <si>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</si>
  <si>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</si>
  <si>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</si>
  <si>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</si>
  <si>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</si>
  <si>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</si>
  <si>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</si>
  <si>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</si>
  <si>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</si>
  <si>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</si>
  <si>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</si>
  <si>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</si>
  <si>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</si>
  <si>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</si>
  <si>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</si>
  <si>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</si>
  <si>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</si>
  <si>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</si>
  <si>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</si>
  <si>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</si>
  <si>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</si>
  <si>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</si>
  <si>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</si>
  <si>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</si>
  <si>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</si>
  <si>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</si>
  <si>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</si>
  <si>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</si>
  <si>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</si>
  <si>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</si>
  <si>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</si>
  <si>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</si>
  <si>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</si>
  <si>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</si>
  <si>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</si>
  <si>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</si>
  <si>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</si>
  <si>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</si>
  <si>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</si>
  <si>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</si>
  <si>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</si>
  <si>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</si>
  <si>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</si>
  <si>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</si>
  <si>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</si>
  <si>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</si>
  <si>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</si>
  <si>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</si>
  <si>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</si>
  <si>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</si>
  <si>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</si>
  <si>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</si>
  <si>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</si>
  <si>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</si>
  <si>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</si>
  <si>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</si>
  <si>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</si>
  <si>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</si>
  <si>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</si>
  <si>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</si>
  <si>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</si>
  <si>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</si>
  <si>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</si>
  <si>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</si>
  <si>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</si>
  <si>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</si>
  <si>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</si>
  <si>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</si>
  <si>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</si>
  <si>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</si>
  <si>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</si>
  <si>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</si>
  <si>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</si>
  <si>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</si>
  <si>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</si>
  <si>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</si>
  <si>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</si>
  <si>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</si>
  <si>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</si>
  <si>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</si>
  <si>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</si>
  <si>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</si>
  <si>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</si>
  <si>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</si>
  <si>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</si>
  <si>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</si>
  <si>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</si>
  <si>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</si>
  <si>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</si>
  <si>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</si>
  <si>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</si>
  <si>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</si>
  <si>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</si>
  <si>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</si>
  <si>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</si>
  <si>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</si>
  <si>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</si>
  <si>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</si>
  <si>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</si>
  <si>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</si>
  <si>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</si>
  <si>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</si>
  <si>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</si>
  <si>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</si>
  <si>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</si>
  <si>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</si>
  <si>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</si>
  <si>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</si>
  <si>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</si>
  <si>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</si>
  <si>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</si>
  <si>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</si>
  <si>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</si>
  <si>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</si>
  <si>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</si>
  <si>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</si>
  <si>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</si>
  <si>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</si>
  <si>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</si>
  <si>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</si>
  <si>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</si>
  <si>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</si>
  <si>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</si>
  <si>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</si>
  <si>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</si>
  <si>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</si>
  <si>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</si>
  <si>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</si>
  <si>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</si>
  <si>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</si>
  <si>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</si>
  <si>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</si>
  <si>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</si>
  <si>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</si>
  <si>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</si>
  <si>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</si>
  <si>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</si>
  <si>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</si>
  <si>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</si>
  <si>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</si>
  <si>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</si>
  <si>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</si>
  <si>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</si>
  <si>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</si>
  <si>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</si>
  <si>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</si>
  <si>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</si>
  <si>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</si>
  <si>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</si>
  <si>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</si>
  <si>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</si>
  <si>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</si>
  <si>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</si>
  <si>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</si>
  <si>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</si>
  <si>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</si>
  <si>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</si>
  <si>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</si>
  <si>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</si>
  <si>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</si>
  <si>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</si>
  <si>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</si>
  <si>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</si>
  <si>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</si>
  <si>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</si>
  <si>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</si>
  <si>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</si>
  <si>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</si>
  <si>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</si>
  <si>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</si>
  <si>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</si>
  <si>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</si>
  <si>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</si>
  <si>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</si>
  <si>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</si>
  <si>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</si>
  <si>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</si>
  <si>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</si>
  <si>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</si>
  <si>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</si>
  <si>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</si>
  <si>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</si>
  <si>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</si>
  <si>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</si>
  <si>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</si>
  <si>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</si>
  <si>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</si>
  <si>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</si>
  <si>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</si>
  <si>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</si>
  <si>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</si>
  <si>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</si>
  <si>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</si>
  <si>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</si>
  <si>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</si>
  <si>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</si>
  <si>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</si>
  <si>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</si>
  <si>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</si>
  <si>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</si>
  <si>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</si>
  <si>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</si>
  <si>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</si>
  <si>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</si>
  <si>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</si>
  <si>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</si>
  <si>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</si>
  <si>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</si>
  <si>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</si>
  <si>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</si>
  <si>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</si>
  <si>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</si>
  <si>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</si>
  <si>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</si>
  <si>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</si>
  <si>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</si>
  <si>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</si>
  <si>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</si>
  <si>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</si>
  <si>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</si>
  <si>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</si>
  <si>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</si>
  <si>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</si>
  <si>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</si>
  <si>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</si>
  <si>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</si>
  <si>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</si>
  <si>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</si>
  <si>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</si>
  <si>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</si>
  <si>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</si>
  <si>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</si>
  <si>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</si>
  <si>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</si>
  <si>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</si>
  <si>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</si>
  <si>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</si>
  <si>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</si>
  <si>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</si>
  <si>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</si>
  <si>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</si>
  <si>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</si>
  <si>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</si>
  <si>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</si>
  <si>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</si>
  <si>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</si>
  <si>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</si>
  <si>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</si>
  <si>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</si>
  <si>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</si>
  <si>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</si>
  <si>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</si>
  <si>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</si>
  <si>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</si>
  <si>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</si>
  <si>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</si>
  <si>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</si>
  <si>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</si>
  <si>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</si>
  <si>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</si>
  <si>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</si>
  <si>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</si>
  <si>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</si>
  <si>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</si>
  <si>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</si>
  <si>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</si>
  <si>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</si>
  <si>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</si>
  <si>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</si>
  <si>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</si>
  <si>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</si>
  <si>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</si>
  <si>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</si>
  <si>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</si>
  <si>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</si>
  <si>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</si>
  <si>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</si>
  <si>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</si>
  <si>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</si>
  <si>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</si>
  <si>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</si>
  <si>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</si>
  <si>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</si>
  <si>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</si>
  <si>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</si>
  <si>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</si>
  <si>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</si>
  <si>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</si>
  <si>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</si>
  <si>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</si>
  <si>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</si>
  <si>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</si>
  <si>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</si>
  <si>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</si>
  <si>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</si>
  <si>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</si>
  <si>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</si>
  <si>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</si>
  <si>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</si>
  <si>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</si>
  <si>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</si>
  <si>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</si>
  <si>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</si>
  <si>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</si>
  <si>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</si>
  <si>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</si>
  <si>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</si>
  <si>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</si>
  <si>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</si>
  <si>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</si>
  <si>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</si>
  <si>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</si>
  <si>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</si>
  <si>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</si>
  <si>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</si>
  <si>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</si>
  <si>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</si>
  <si>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</si>
  <si>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</si>
  <si>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</si>
  <si>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</si>
  <si>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</si>
  <si>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</si>
  <si>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</si>
  <si>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</si>
  <si>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</si>
  <si>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</si>
  <si>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</si>
  <si>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</si>
  <si>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</si>
  <si>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</si>
  <si>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</si>
  <si>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</si>
  <si>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</si>
  <si>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</si>
  <si>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</si>
  <si>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</si>
  <si>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</si>
  <si>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</si>
  <si>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</si>
  <si>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</si>
  <si>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</si>
  <si>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</si>
  <si>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</si>
  <si>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</si>
  <si>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</si>
  <si>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</si>
  <si>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</si>
  <si>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</si>
  <si>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</si>
  <si>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</si>
  <si>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</si>
  <si>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</si>
  <si>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</si>
  <si>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</si>
  <si>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</si>
  <si>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</si>
  <si>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</si>
  <si>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</si>
  <si>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</si>
  <si>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</si>
  <si>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</si>
  <si>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</si>
  <si>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</si>
  <si>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</si>
  <si>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</si>
  <si>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</si>
  <si>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</si>
  <si>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</si>
  <si>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</si>
  <si>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</si>
  <si>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</si>
  <si>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</si>
  <si>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</si>
  <si>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</si>
  <si>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</si>
  <si>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</si>
  <si>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</si>
  <si>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</si>
  <si>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</si>
  <si>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</si>
  <si>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</si>
  <si>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</si>
  <si>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</si>
  <si>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</si>
  <si>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</si>
  <si>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</si>
  <si>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</si>
  <si>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</si>
  <si>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</si>
  <si>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</si>
  <si>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</si>
  <si>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</si>
  <si>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</si>
  <si>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</si>
  <si>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</si>
  <si>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</si>
  <si>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</si>
  <si>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</si>
  <si>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</si>
  <si>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</si>
  <si>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</si>
  <si>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</si>
  <si>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</si>
  <si>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</si>
  <si>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</si>
  <si>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</si>
  <si>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</si>
  <si>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</si>
  <si>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</si>
  <si>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</si>
  <si>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</si>
  <si>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</si>
  <si>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</si>
  <si>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</si>
  <si>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</si>
  <si>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</si>
  <si>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</si>
  <si>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</si>
  <si>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</si>
  <si>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</si>
  <si>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</si>
  <si>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</si>
  <si>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</si>
  <si>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</si>
  <si>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</si>
  <si>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</si>
  <si>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</si>
  <si>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</si>
  <si>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</si>
  <si>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</si>
  <si>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</si>
  <si>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</si>
  <si>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</si>
  <si>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</si>
  <si>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</si>
  <si>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</si>
  <si>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</si>
  <si>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</si>
  <si>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</si>
  <si>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</si>
  <si>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</si>
  <si>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</si>
  <si>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</si>
  <si>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</si>
  <si>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</si>
  <si>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</si>
  <si>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</si>
  <si>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</si>
  <si>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</si>
  <si>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</si>
  <si>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</si>
  <si>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</si>
  <si>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</si>
  <si>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</si>
  <si>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</si>
  <si>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</si>
  <si>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</si>
  <si>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</si>
  <si>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</si>
  <si>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</si>
  <si>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</si>
  <si>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</si>
  <si>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</si>
  <si>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</si>
  <si>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</si>
  <si>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</si>
  <si>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</si>
  <si>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</si>
  <si>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</si>
  <si>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</si>
  <si>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</si>
  <si>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</si>
  <si>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</si>
  <si>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</si>
  <si>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</si>
  <si>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</si>
  <si>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</si>
  <si>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</si>
  <si>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</si>
  <si>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</si>
  <si>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</si>
  <si>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</si>
  <si>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</si>
  <si>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</si>
  <si>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</si>
  <si>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</si>
  <si>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</si>
  <si>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</si>
  <si>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</si>
  <si>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</si>
  <si>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</si>
  <si>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</si>
  <si>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</si>
  <si>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</si>
  <si>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</si>
  <si>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</si>
  <si>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</si>
  <si>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</si>
  <si>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</si>
  <si>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</si>
  <si>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</si>
  <si>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</si>
  <si>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</si>
  <si>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</si>
  <si>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</si>
  <si>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</si>
  <si>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</si>
  <si>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</si>
  <si>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</si>
  <si>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</si>
  <si>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</si>
  <si>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</si>
  <si>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</si>
  <si>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</si>
  <si>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</si>
  <si>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</si>
  <si>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</si>
  <si>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</si>
  <si>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</si>
  <si>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</si>
  <si>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</si>
  <si>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</si>
  <si>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</si>
  <si>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</si>
  <si>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</si>
  <si>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</si>
  <si>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</si>
  <si>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</si>
  <si>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</si>
  <si>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</si>
  <si>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</si>
  <si>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</si>
  <si>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</si>
  <si>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</si>
  <si>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</si>
  <si>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</si>
  <si>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</si>
  <si>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</si>
  <si>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</si>
  <si>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</si>
  <si>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</si>
  <si>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</si>
  <si>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</si>
  <si>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</si>
  <si>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</si>
  <si>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</si>
  <si>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</si>
  <si>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</si>
  <si>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</si>
  <si>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</si>
  <si>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</si>
  <si>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</si>
  <si>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</si>
  <si>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</si>
  <si>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</si>
  <si>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</si>
  <si>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</si>
  <si>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</si>
  <si>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</si>
  <si>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</si>
  <si>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</si>
  <si>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</si>
  <si>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</si>
  <si>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</si>
  <si>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</si>
  <si>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</si>
  <si>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</si>
  <si>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</si>
  <si>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</si>
  <si>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</si>
  <si>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</si>
  <si>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</si>
  <si>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</si>
  <si>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</si>
  <si>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</si>
  <si>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</si>
  <si>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</si>
  <si>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</si>
  <si>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</si>
  <si>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</si>
  <si>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</si>
  <si>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</si>
  <si>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</si>
  <si>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</si>
  <si>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</si>
  <si>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</si>
  <si>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</si>
  <si>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</si>
  <si>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</si>
  <si>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</si>
  <si>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</si>
  <si>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</si>
  <si>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</si>
  <si>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</si>
  <si>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</si>
  <si>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</si>
  <si>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</si>
  <si>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</si>
  <si>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</si>
  <si>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</si>
  <si>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</si>
  <si>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</si>
  <si>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</si>
  <si>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</si>
  <si>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</si>
  <si>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</si>
  <si>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</si>
  <si>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</si>
  <si>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</si>
  <si>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</si>
  <si>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</si>
  <si>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</si>
  <si>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</si>
  <si>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</si>
  <si>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</si>
  <si>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</si>
  <si>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</si>
  <si>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</si>
  <si>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</si>
  <si>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</si>
  <si>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</si>
  <si>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</si>
  <si>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</si>
  <si>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</si>
  <si>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</si>
  <si>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</si>
  <si>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</si>
  <si>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</si>
  <si>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</si>
  <si>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</si>
  <si>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</si>
  <si>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</si>
  <si>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</si>
  <si>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</si>
  <si>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</si>
  <si>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</si>
  <si>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</si>
  <si>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</si>
  <si>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</si>
  <si>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</si>
  <si>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</si>
  <si>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</si>
  <si>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</si>
  <si>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</si>
  <si>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</si>
  <si>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</si>
  <si>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</si>
  <si>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</si>
  <si>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</si>
  <si>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</si>
  <si>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</si>
  <si>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</si>
  <si>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</si>
  <si>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</si>
  <si>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</si>
  <si>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</si>
  <si>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</si>
  <si>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</si>
  <si>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</si>
  <si>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</si>
  <si>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</si>
  <si>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</si>
  <si>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</si>
  <si>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</si>
  <si>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</si>
  <si>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</si>
  <si>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</si>
  <si>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</si>
  <si>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</si>
  <si>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</si>
  <si>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</si>
  <si>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</si>
  <si>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</si>
  <si>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</si>
  <si>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</si>
  <si>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</si>
  <si>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</si>
  <si>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</si>
  <si>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</si>
  <si>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</si>
  <si>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</si>
  <si>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</si>
  <si>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</si>
  <si>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</si>
  <si>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</si>
  <si>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</si>
  <si>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</si>
  <si>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</si>
  <si>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</si>
  <si>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</si>
  <si>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</si>
  <si>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</si>
  <si>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</si>
  <si>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</si>
  <si>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</si>
  <si>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</si>
  <si>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</si>
  <si>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</si>
  <si>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</si>
  <si>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</si>
  <si>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</si>
  <si>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</si>
  <si>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</si>
  <si>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</si>
  <si>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</si>
  <si>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</si>
  <si>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</si>
  <si>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</si>
  <si>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</si>
  <si>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</si>
  <si>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</si>
  <si>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</si>
  <si>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</si>
  <si>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</si>
  <si>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</si>
  <si>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</si>
  <si>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</si>
  <si>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</si>
  <si>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</si>
  <si>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</si>
  <si>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</si>
  <si>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</si>
  <si>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</si>
  <si>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</si>
  <si>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</si>
  <si>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</si>
  <si>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</si>
  <si>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</si>
  <si>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</si>
  <si>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</si>
  <si>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</si>
  <si>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</si>
  <si>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</si>
  <si>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</si>
  <si>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</si>
  <si>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</si>
  <si>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</si>
  <si>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</si>
  <si>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</si>
  <si>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</si>
  <si>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</si>
  <si>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</si>
  <si>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</si>
  <si>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</si>
  <si>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</si>
  <si>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</si>
  <si>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</si>
  <si>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</si>
  <si>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</si>
  <si>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</si>
  <si>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</si>
  <si>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</si>
  <si>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</si>
  <si>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</si>
  <si>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</si>
  <si>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</si>
  <si>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</si>
  <si>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</si>
  <si>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</si>
  <si>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</si>
  <si>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</si>
  <si>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</si>
  <si>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</si>
  <si>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</si>
  <si>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</si>
  <si>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</si>
  <si>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</si>
  <si>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</si>
  <si>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</si>
  <si>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</si>
  <si>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</si>
  <si>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</si>
  <si>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</si>
  <si>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</si>
  <si>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</si>
  <si>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</si>
  <si>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</si>
  <si>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</si>
  <si>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</si>
  <si>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</si>
  <si>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</si>
  <si>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</si>
  <si>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</si>
  <si>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</si>
  <si>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</si>
  <si>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</si>
  <si>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</si>
  <si>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</si>
  <si>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</si>
  <si>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</si>
  <si>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</si>
  <si>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</si>
  <si>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</si>
  <si>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</si>
  <si>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</si>
  <si>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</si>
  <si>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</si>
  <si>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</si>
  <si>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</si>
  <si>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</si>
  <si>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</si>
  <si>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</si>
  <si>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</si>
  <si>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</si>
  <si>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</si>
  <si>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</si>
  <si>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</si>
  <si>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</si>
  <si>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</si>
  <si>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</si>
  <si>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</si>
  <si>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</si>
  <si>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</si>
  <si>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</si>
  <si>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</si>
  <si>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</si>
  <si>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</si>
  <si>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</si>
  <si>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</si>
  <si>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</si>
  <si>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</si>
  <si>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</si>
  <si>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</si>
  <si>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</si>
  <si>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</si>
  <si>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</si>
  <si>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</si>
  <si>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</si>
  <si>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</si>
  <si>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</si>
  <si>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</si>
  <si>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</si>
  <si>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</si>
  <si>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</si>
  <si>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</si>
  <si>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</si>
  <si>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</si>
  <si>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</si>
  <si>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</si>
  <si>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</si>
  <si>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</si>
  <si>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</si>
  <si>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</si>
  <si>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</si>
  <si>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</si>
  <si>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</si>
  <si>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</si>
  <si>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</si>
  <si>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</si>
  <si>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</si>
  <si>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</si>
  <si>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</si>
  <si>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</si>
  <si>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</si>
  <si>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</si>
  <si>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</si>
  <si>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</si>
  <si>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</si>
  <si>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</si>
  <si>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</si>
  <si>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</si>
  <si>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</si>
  <si>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</si>
  <si>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</si>
  <si>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</si>
  <si>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</si>
  <si>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</si>
  <si>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</si>
  <si>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</si>
  <si>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</si>
  <si>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</si>
  <si>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</si>
  <si>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</si>
  <si>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</si>
  <si>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</si>
  <si>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</si>
  <si>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</si>
  <si>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</si>
  <si>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</si>
  <si>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</si>
  <si>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</si>
  <si>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</si>
  <si>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</si>
  <si>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</si>
  <si>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</si>
  <si>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</si>
  <si>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</si>
  <si>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</si>
  <si>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</si>
  <si>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</si>
  <si>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</si>
  <si>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</si>
  <si>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</si>
  <si>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</si>
  <si>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</si>
  <si>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</si>
  <si>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</si>
  <si>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</si>
  <si>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</si>
  <si>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</si>
  <si>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</si>
  <si>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</si>
  <si>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</si>
  <si>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</si>
  <si>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</si>
  <si>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</si>
  <si>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</si>
  <si>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</si>
  <si>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</si>
  <si>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</si>
  <si>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</si>
  <si>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</si>
  <si>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</si>
  <si>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</si>
  <si>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</si>
  <si>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</si>
  <si>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</si>
  <si>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</si>
  <si>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</si>
  <si>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</si>
  <si>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</si>
  <si>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</si>
  <si>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</si>
  <si>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</si>
  <si>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</si>
  <si>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</si>
  <si>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</si>
  <si>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</si>
  <si>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</si>
  <si>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</si>
  <si>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</si>
  <si>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</si>
  <si>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</si>
  <si>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</si>
  <si>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</si>
  <si>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</si>
  <si>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</si>
  <si>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</si>
  <si>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</si>
  <si>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</si>
  <si>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</si>
  <si>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</si>
  <si>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</si>
  <si>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</si>
  <si>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</si>
  <si>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</si>
  <si>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</si>
  <si>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</si>
  <si>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</si>
  <si>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</si>
  <si>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</si>
  <si>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</si>
  <si>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</si>
  <si>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</si>
  <si>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</si>
  <si>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</si>
  <si>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</si>
  <si>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</si>
  <si>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</si>
  <si>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</si>
  <si>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</si>
  <si>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</si>
  <si>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</si>
  <si>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</si>
  <si>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</si>
  <si>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</si>
  <si>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</si>
  <si>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</si>
  <si>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</si>
  <si>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</si>
  <si>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</si>
  <si>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</si>
  <si>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</si>
  <si>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</si>
  <si>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</si>
  <si>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</si>
  <si>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</si>
  <si>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</si>
  <si>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</si>
  <si>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</si>
  <si>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</si>
  <si>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</si>
  <si>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</si>
  <si>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</si>
  <si>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</si>
  <si>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</si>
  <si>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</si>
  <si>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</si>
  <si>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</si>
  <si>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</si>
  <si>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</si>
  <si>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</si>
  <si>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</si>
  <si>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</si>
  <si>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</si>
  <si>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</si>
  <si>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</si>
  <si>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</si>
  <si>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</si>
  <si>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</si>
  <si>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</si>
  <si>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</si>
  <si>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</si>
  <si>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</si>
  <si>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</si>
  <si>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</si>
  <si>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</si>
  <si>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</si>
  <si>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</si>
  <si>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</si>
  <si>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</si>
  <si>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</si>
  <si>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</si>
  <si>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</si>
  <si>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</si>
  <si>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</si>
  <si>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</si>
  <si>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</si>
  <si>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</si>
  <si>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</si>
  <si>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</si>
  <si>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</si>
  <si>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</si>
  <si>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</si>
  <si>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</si>
  <si>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</si>
  <si>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</si>
  <si>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</si>
  <si>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</si>
  <si>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</si>
  <si>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</si>
  <si>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</si>
  <si>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</si>
  <si>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</si>
  <si>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</si>
  <si>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</si>
  <si>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</si>
  <si>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</si>
  <si>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</si>
  <si>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</si>
  <si>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</si>
  <si>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</si>
  <si>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</si>
  <si>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</si>
  <si>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</si>
  <si>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</si>
  <si>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</si>
  <si>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</si>
  <si>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</si>
  <si>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</si>
  <si>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</si>
  <si>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</si>
  <si>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</si>
  <si>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</si>
  <si>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</si>
  <si>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</si>
  <si>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</si>
  <si>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</si>
  <si>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</si>
  <si>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</si>
  <si>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</si>
  <si>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</si>
  <si>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</si>
  <si>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</si>
  <si>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</si>
  <si>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</si>
  <si>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</si>
  <si>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</si>
  <si>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</si>
  <si>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</si>
  <si>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</si>
  <si>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</si>
  <si>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</si>
  <si>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</si>
  <si>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</si>
  <si>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</si>
  <si>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</si>
  <si>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</si>
  <si>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</si>
  <si>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</si>
  <si>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</si>
  <si>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</si>
  <si>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</si>
  <si>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</si>
  <si>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</si>
  <si>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</si>
  <si>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</si>
  <si>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</si>
  <si>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</si>
  <si>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</si>
  <si>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</si>
  <si>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</si>
  <si>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</si>
  <si>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</si>
  <si>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</si>
  <si>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</si>
  <si>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</si>
  <si>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</si>
  <si>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</si>
  <si>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</si>
  <si>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</si>
  <si>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</si>
  <si>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</si>
  <si>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</si>
  <si>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</si>
  <si>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</si>
  <si>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</si>
  <si>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</si>
  <si>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</si>
  <si>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</si>
  <si>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</si>
  <si>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</si>
  <si>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</si>
  <si>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</si>
  <si>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</si>
  <si>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</si>
  <si>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</si>
  <si>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</si>
  <si>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</si>
  <si>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</si>
  <si>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</si>
  <si>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</si>
  <si>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</si>
  <si>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</si>
  <si>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</si>
  <si>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</si>
  <si>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</si>
  <si>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</si>
  <si>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</si>
  <si>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</si>
  <si>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</si>
  <si>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</si>
  <si>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</si>
  <si>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</si>
  <si>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</si>
  <si>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</si>
  <si>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</si>
  <si>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</si>
  <si>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</si>
  <si>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</si>
  <si>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</si>
  <si>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</si>
  <si>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</si>
  <si>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</si>
  <si>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</si>
  <si>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</si>
  <si>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</si>
  <si>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</si>
  <si>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</si>
  <si>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</si>
  <si>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</si>
  <si>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</si>
  <si>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</si>
  <si>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</si>
  <si>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</si>
  <si>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</si>
  <si>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</si>
  <si>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</si>
  <si>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</si>
  <si>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</si>
  <si>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</si>
  <si>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</si>
  <si>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</si>
  <si>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</si>
  <si>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</si>
  <si>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</si>
  <si>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</si>
  <si>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</si>
  <si>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</si>
  <si>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</si>
  <si>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</si>
  <si>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</si>
  <si>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</si>
  <si>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</si>
  <si>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</si>
  <si>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</si>
  <si>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</si>
  <si>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</si>
  <si>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</si>
  <si>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</si>
  <si>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</si>
  <si>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</si>
  <si>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</si>
  <si>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</si>
  <si>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</si>
  <si>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</si>
  <si>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</si>
  <si>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</si>
  <si>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</si>
  <si>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</si>
  <si>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</si>
  <si>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</si>
  <si>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</si>
  <si>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</si>
  <si>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</si>
  <si>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</si>
  <si>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</si>
  <si>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</si>
  <si>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</si>
  <si>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</si>
  <si>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</si>
  <si>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</si>
  <si>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</si>
  <si>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</si>
  <si>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</si>
  <si>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</si>
  <si>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</si>
  <si>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</si>
  <si>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</si>
  <si>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</si>
  <si>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</si>
  <si>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</si>
  <si>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</si>
  <si>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</si>
  <si>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</si>
  <si>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</si>
  <si>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</si>
  <si>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</si>
  <si>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</si>
  <si>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</si>
  <si>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</si>
  <si>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</si>
  <si>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</si>
  <si>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</si>
  <si>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</si>
  <si>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</si>
  <si>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</si>
  <si>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</si>
  <si>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</si>
  <si>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</si>
  <si>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</si>
  <si>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</si>
  <si>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</si>
  <si>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</si>
  <si>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</si>
  <si>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</si>
  <si>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</si>
  <si>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</si>
  <si>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</si>
  <si>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</si>
  <si>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</si>
  <si>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</si>
  <si>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</si>
  <si>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</si>
  <si>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</si>
  <si>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</si>
  <si>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</si>
  <si>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</si>
  <si>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</si>
  <si>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</si>
  <si>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</si>
  <si>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</si>
  <si>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</si>
  <si>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</si>
  <si>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</si>
  <si>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</si>
  <si>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</si>
  <si>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</si>
  <si>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</si>
  <si>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</si>
  <si>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</si>
  <si>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</si>
  <si>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</si>
  <si>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</si>
  <si>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</si>
  <si>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</si>
  <si>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</si>
  <si>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</si>
  <si>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</si>
  <si>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</si>
  <si>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</si>
  <si>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</si>
  <si>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</si>
  <si>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</si>
  <si>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</si>
  <si>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</si>
  <si>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</si>
  <si>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</si>
  <si>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</si>
  <si>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</si>
  <si>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</si>
  <si>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</si>
  <si>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</si>
  <si>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</si>
  <si>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</si>
  <si>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</si>
  <si>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</si>
  <si>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</si>
  <si>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</si>
  <si>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</si>
  <si>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</si>
  <si>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</si>
  <si>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</si>
  <si>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</si>
  <si>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</si>
  <si>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</si>
  <si>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</si>
  <si>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</si>
  <si>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</si>
  <si>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</si>
  <si>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</si>
  <si>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</si>
  <si>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</si>
  <si>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</si>
  <si>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</si>
  <si>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</si>
  <si>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</si>
  <si>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</si>
  <si>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</si>
  <si>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</si>
  <si>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</si>
  <si>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</si>
  <si>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</si>
  <si>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</si>
  <si>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</si>
  <si>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</si>
  <si>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</si>
  <si>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</si>
  <si>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</si>
  <si>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</si>
  <si>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</si>
  <si>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</si>
  <si>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</si>
  <si>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</si>
  <si>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</si>
  <si>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</si>
  <si>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</si>
  <si>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</si>
  <si>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</si>
  <si>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</si>
  <si>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</si>
  <si>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</si>
  <si>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</si>
  <si>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</si>
  <si>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</si>
  <si>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</si>
  <si>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</si>
  <si>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</si>
  <si>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</si>
  <si>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</si>
  <si>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</si>
  <si>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</si>
  <si>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</si>
  <si>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</si>
  <si>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</si>
  <si>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</si>
  <si>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</si>
  <si>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</si>
  <si>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</si>
  <si>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</si>
  <si>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</si>
  <si>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</si>
  <si>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</si>
  <si>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</si>
  <si>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</si>
  <si>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</si>
  <si>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</si>
  <si>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</si>
  <si>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</si>
  <si>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</si>
  <si>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</si>
  <si>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</si>
  <si>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</si>
  <si>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</si>
  <si>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</si>
  <si>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</si>
  <si>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</si>
  <si>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</si>
  <si>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</si>
  <si>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</si>
  <si>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</si>
  <si>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</si>
  <si>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</si>
  <si>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</si>
  <si>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</si>
  <si>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</si>
  <si>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</si>
  <si>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</si>
  <si>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</si>
  <si>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</si>
  <si>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</si>
  <si>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</si>
  <si>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</si>
  <si>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</si>
  <si>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</si>
  <si>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</si>
  <si>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</si>
  <si>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</si>
  <si>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</si>
  <si>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</si>
  <si>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</si>
  <si>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</si>
  <si>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</si>
  <si>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</si>
  <si>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</si>
  <si>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</si>
  <si>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</si>
  <si>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</si>
  <si>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</si>
  <si>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</si>
  <si>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</si>
  <si>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</si>
  <si>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</si>
  <si>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</si>
  <si>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</si>
  <si>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</si>
  <si>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</si>
  <si>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</si>
  <si>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</si>
  <si>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</si>
  <si>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</si>
  <si>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</si>
  <si>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</si>
  <si>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</si>
  <si>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</si>
  <si>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</si>
  <si>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</si>
  <si>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</si>
  <si>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</si>
  <si>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</si>
  <si>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</si>
  <si>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</si>
  <si>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</si>
  <si>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</si>
  <si>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</si>
  <si>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</si>
  <si>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</si>
  <si>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</si>
  <si>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</si>
  <si>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</si>
  <si>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</si>
  <si>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</si>
  <si>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</si>
  <si>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</si>
  <si>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</si>
  <si>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</si>
  <si>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</si>
  <si>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</si>
  <si>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</si>
  <si>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</si>
  <si>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</si>
  <si>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</si>
  <si>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</si>
  <si>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</si>
  <si>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</si>
  <si>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</si>
  <si>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</si>
  <si>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</si>
  <si>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</si>
  <si>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</si>
  <si>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</si>
  <si>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</si>
  <si>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</si>
  <si>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</si>
  <si>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</si>
  <si>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</si>
  <si>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</si>
  <si>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</si>
  <si>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</si>
  <si>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</si>
  <si>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</si>
  <si>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</si>
  <si>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</si>
  <si>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</si>
  <si>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</si>
  <si>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</si>
  <si>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</si>
  <si>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</si>
  <si>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</si>
  <si>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</si>
  <si>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</si>
  <si>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</si>
  <si>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</si>
  <si>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</si>
  <si>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</si>
  <si>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</si>
  <si>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</si>
  <si>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</si>
  <si>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</si>
  <si>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</si>
  <si>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</si>
  <si>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</si>
  <si>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</si>
  <si>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</si>
  <si>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</si>
  <si>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</si>
  <si>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</si>
  <si>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</si>
  <si>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</si>
  <si>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</si>
  <si>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</si>
  <si>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</si>
  <si>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</si>
  <si>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</si>
  <si>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</si>
  <si>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</si>
  <si>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</si>
  <si>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</si>
  <si>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</si>
  <si>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</si>
  <si>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</si>
  <si>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</si>
  <si>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</si>
  <si>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</si>
  <si>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</si>
  <si>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</si>
  <si>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</si>
  <si>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</si>
  <si>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</si>
  <si>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</si>
  <si>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</si>
  <si>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</si>
  <si>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</si>
  <si>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</si>
  <si>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</si>
  <si>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</si>
  <si>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</si>
  <si>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</si>
  <si>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</si>
  <si>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</si>
  <si>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</si>
  <si>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</si>
  <si>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</si>
  <si>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</si>
  <si>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</si>
  <si>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</si>
  <si>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</si>
  <si>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</si>
  <si>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</si>
  <si>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</si>
  <si>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</si>
  <si>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</si>
  <si>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</si>
  <si>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</si>
  <si>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</si>
  <si>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</si>
  <si>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</si>
  <si>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</si>
  <si>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</si>
  <si>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</si>
  <si>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</si>
  <si>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</si>
  <si>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</si>
  <si>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</si>
  <si>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</si>
  <si>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</si>
  <si>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</si>
  <si>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</si>
  <si>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</si>
  <si>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</si>
  <si>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</si>
  <si>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</si>
  <si>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</si>
  <si>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</si>
  <si>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</si>
  <si>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</si>
  <si>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</si>
  <si>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</si>
  <si>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</si>
  <si>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</si>
  <si>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</si>
  <si>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</si>
  <si>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</si>
  <si>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</si>
  <si>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</si>
  <si>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</si>
  <si>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</si>
  <si>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</si>
  <si>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</si>
  <si>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</si>
  <si>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</si>
  <si>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</si>
  <si>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</si>
  <si>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</si>
  <si>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</si>
  <si>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</si>
  <si>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</si>
  <si>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</si>
  <si>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</si>
  <si>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</si>
  <si>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</si>
  <si>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</si>
  <si>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</si>
  <si>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</si>
  <si>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</si>
  <si>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</si>
  <si>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</si>
  <si>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</si>
  <si>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</si>
  <si>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</si>
  <si>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</si>
  <si>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</si>
  <si>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</si>
  <si>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</si>
  <si>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</si>
  <si>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</si>
  <si>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</si>
  <si>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</si>
  <si>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</si>
  <si>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</si>
  <si>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</si>
  <si>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</si>
  <si>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</si>
  <si>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</si>
  <si>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</si>
  <si>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</si>
  <si>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</si>
  <si>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</si>
  <si>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</si>
  <si>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</si>
  <si>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</si>
  <si>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</si>
  <si>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</si>
  <si>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</si>
  <si>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</si>
  <si>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</si>
  <si>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</si>
  <si>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</si>
  <si>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</si>
  <si>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</si>
  <si>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</si>
  <si>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</si>
  <si>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</si>
  <si>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</si>
  <si>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</si>
  <si>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</si>
  <si>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</si>
  <si>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</si>
  <si>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</si>
  <si>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</si>
  <si>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</si>
  <si>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</si>
  <si>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</si>
  <si>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</si>
  <si>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</si>
  <si>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</si>
  <si>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</si>
  <si>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</si>
  <si>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</si>
  <si>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</si>
  <si>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</si>
  <si>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</si>
  <si>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</si>
  <si>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</si>
  <si>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</si>
  <si>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</si>
  <si>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</si>
  <si>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</si>
  <si>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</si>
  <si>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</si>
  <si>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</si>
  <si>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</si>
  <si>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</si>
  <si>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</si>
  <si>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</si>
  <si>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</si>
  <si>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</si>
  <si>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</si>
  <si>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</si>
  <si>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</si>
  <si>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</si>
  <si>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</si>
  <si>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</si>
  <si>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</si>
  <si>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</si>
  <si>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</si>
  <si>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</si>
  <si>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</si>
  <si>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</si>
  <si>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</si>
  <si>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</si>
  <si>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</si>
  <si>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</si>
  <si>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</si>
  <si>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</si>
  <si>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</si>
  <si>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</si>
  <si>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</si>
  <si>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</si>
  <si>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</si>
  <si>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</si>
  <si>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</si>
  <si>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</si>
  <si>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</si>
  <si>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</si>
  <si>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</si>
  <si>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</si>
  <si>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</si>
  <si>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</si>
  <si>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</si>
  <si>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</si>
  <si>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</si>
  <si>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</si>
  <si>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</si>
  <si>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</si>
  <si>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</si>
  <si>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</si>
  <si>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</si>
  <si>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</si>
  <si>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</si>
  <si>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</si>
  <si>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</si>
  <si>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</si>
  <si>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</si>
  <si>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</si>
  <si>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</si>
  <si>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</si>
  <si>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</si>
  <si>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</si>
  <si>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</si>
  <si>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</si>
  <si>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</si>
  <si>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</si>
  <si>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</si>
  <si>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</si>
  <si>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</si>
  <si>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</si>
  <si>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</si>
  <si>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</si>
  <si>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</si>
  <si>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</si>
  <si>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</si>
  <si>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</si>
  <si>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</si>
  <si>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</si>
  <si>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</si>
  <si>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</si>
  <si>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</si>
  <si>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</si>
  <si>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</si>
  <si>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</si>
  <si>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</si>
  <si>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</si>
  <si>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</si>
  <si>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</si>
  <si>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</si>
  <si>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</si>
  <si>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</si>
  <si>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</si>
  <si>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</si>
  <si>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</si>
  <si>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</si>
  <si>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</si>
  <si>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</si>
  <si>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</si>
  <si>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</si>
  <si>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</si>
  <si>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</si>
  <si>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</si>
  <si>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</si>
  <si>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</si>
  <si>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</si>
  <si>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</si>
  <si>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</si>
  <si>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</si>
  <si>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</si>
  <si>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</si>
  <si>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</si>
  <si>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</si>
  <si>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</si>
  <si>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</si>
  <si>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</si>
  <si>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</si>
  <si>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</si>
  <si>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</si>
  <si>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</si>
  <si>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</si>
  <si>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</si>
  <si>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</si>
  <si>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</si>
  <si>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</si>
  <si>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</si>
  <si>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</si>
  <si>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</si>
  <si>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</si>
  <si>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</si>
  <si>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</si>
  <si>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</si>
  <si>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</si>
  <si>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</si>
  <si>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</si>
  <si>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</si>
  <si>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</si>
  <si>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</si>
  <si>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</si>
  <si>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</si>
  <si>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</si>
  <si>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</si>
  <si>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</si>
  <si>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</si>
  <si>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</si>
  <si>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</si>
  <si>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</si>
  <si>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</si>
  <si>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</si>
  <si>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</si>
  <si>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</si>
  <si>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</si>
  <si>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</si>
  <si>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</si>
  <si>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</si>
  <si>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</si>
  <si>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</si>
  <si>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</si>
  <si>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</si>
  <si>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</si>
  <si>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</si>
  <si>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</si>
  <si>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</si>
  <si>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</si>
  <si>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</si>
  <si>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</si>
  <si>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</si>
  <si>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</si>
  <si>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</si>
  <si>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</si>
  <si>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</si>
  <si>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</si>
  <si>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</si>
  <si>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</si>
  <si>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</si>
  <si>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</si>
  <si>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</si>
  <si>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</si>
  <si>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</si>
  <si>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</si>
  <si>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</si>
  <si>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</si>
  <si>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</si>
  <si>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</si>
  <si>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</si>
  <si>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</si>
  <si>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</si>
  <si>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</si>
  <si>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</si>
  <si>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</si>
  <si>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</si>
  <si>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</si>
  <si>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</si>
  <si>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</si>
  <si>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</si>
  <si>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</si>
  <si>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</si>
  <si>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</si>
  <si>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</si>
  <si>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</si>
  <si>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</si>
  <si>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</si>
  <si>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</si>
  <si>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</si>
  <si>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</si>
  <si>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</si>
  <si>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</si>
  <si>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</si>
  <si>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</si>
  <si>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</si>
  <si>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</si>
  <si>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</si>
  <si>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</si>
  <si>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</si>
  <si>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</si>
  <si>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</si>
  <si>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</si>
  <si>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</si>
  <si>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</si>
  <si>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</si>
  <si>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</si>
  <si>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</si>
  <si>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</si>
  <si>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</si>
  <si>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</si>
  <si>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</si>
  <si>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</si>
  <si>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</si>
  <si>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</si>
  <si>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</si>
  <si>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</si>
  <si>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</si>
  <si>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</si>
  <si>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</si>
  <si>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</si>
  <si>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</si>
  <si>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</si>
  <si>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</si>
  <si>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</si>
  <si>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</si>
  <si>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</si>
  <si>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</si>
  <si>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</si>
  <si>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</si>
  <si>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</si>
  <si>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</si>
  <si>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</si>
  <si>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</si>
  <si>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</si>
  <si>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</si>
  <si>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</si>
  <si>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</si>
  <si>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</si>
  <si>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</si>
  <si>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</si>
  <si>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</si>
  <si>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</si>
  <si>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</si>
  <si>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</si>
  <si>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</si>
  <si>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</si>
  <si>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</si>
  <si>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</si>
  <si>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</si>
  <si>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</si>
  <si>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</si>
  <si>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</si>
  <si>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</si>
  <si>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</si>
  <si>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</si>
  <si>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</si>
  <si>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</si>
  <si>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</si>
  <si>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</si>
  <si>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</si>
  <si>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</si>
  <si>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</si>
  <si>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</si>
  <si>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</si>
  <si>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</si>
  <si>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</si>
  <si>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</si>
  <si>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</si>
  <si>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</si>
  <si>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</si>
  <si>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</si>
  <si>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</si>
  <si>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</si>
  <si>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</si>
  <si>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</si>
  <si>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</si>
  <si>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</si>
  <si>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</si>
  <si>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</si>
  <si>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</si>
  <si>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</si>
  <si>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</si>
  <si>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</si>
  <si>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</si>
  <si>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</si>
  <si>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</si>
  <si>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</si>
  <si>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</si>
  <si>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</si>
  <si>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</si>
  <si>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</si>
  <si>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</si>
  <si>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</si>
  <si>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</si>
  <si>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</si>
  <si>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</si>
  <si>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</si>
  <si>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</si>
  <si>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</si>
  <si>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</si>
  <si>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</si>
  <si>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</si>
  <si>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</si>
  <si>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</si>
  <si>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</si>
  <si>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</si>
  <si>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</si>
  <si>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</si>
  <si>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</si>
  <si>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</si>
  <si>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</si>
  <si>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</si>
  <si>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</si>
  <si>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</si>
  <si>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</si>
  <si>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</si>
  <si>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</si>
  <si>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</si>
  <si>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</si>
  <si>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</si>
  <si>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</si>
  <si>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</si>
  <si>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</si>
  <si>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</si>
  <si>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</si>
  <si>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</si>
  <si>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</si>
  <si>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</si>
  <si>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</si>
  <si>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</si>
  <si>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</si>
  <si>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</si>
  <si>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</si>
  <si>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</si>
  <si>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</si>
  <si>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</si>
  <si>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</si>
  <si>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</si>
  <si>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</si>
  <si>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</si>
  <si>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</si>
  <si>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</si>
  <si>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</si>
  <si>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</si>
  <si>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</si>
  <si>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</si>
  <si>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</si>
  <si>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</si>
  <si>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</si>
  <si>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</si>
  <si>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</si>
  <si>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</si>
  <si>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</si>
  <si>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</si>
  <si>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</si>
  <si>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</si>
  <si>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</si>
  <si>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</si>
  <si>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</si>
  <si>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</si>
  <si>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</si>
  <si>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</si>
  <si>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</si>
  <si>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</si>
  <si>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</si>
  <si>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</si>
  <si>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</si>
  <si>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</si>
  <si>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</si>
  <si>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</si>
  <si>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</si>
  <si>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</si>
  <si>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</si>
  <si>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</si>
  <si>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</si>
  <si>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</si>
  <si>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</si>
  <si>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</si>
  <si>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</si>
  <si>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</si>
  <si>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</si>
  <si>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</si>
  <si>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</si>
  <si>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</si>
  <si>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</si>
  <si>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</si>
  <si>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</si>
  <si>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</si>
  <si>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</si>
  <si>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</si>
  <si>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</si>
  <si>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</si>
  <si>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</si>
  <si>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</si>
  <si>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</si>
  <si>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</si>
  <si>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</si>
  <si>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</si>
  <si>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</si>
  <si>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</si>
  <si>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</si>
  <si>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</si>
  <si>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</si>
  <si>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</si>
  <si>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</si>
  <si>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</si>
  <si>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</si>
  <si>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</si>
  <si>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</si>
  <si>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</si>
  <si>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</si>
  <si>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</si>
  <si>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</si>
  <si>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</si>
  <si>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</si>
  <si>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</si>
  <si>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</si>
  <si>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</si>
  <si>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</si>
  <si>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</si>
  <si>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</si>
  <si>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</si>
  <si>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</si>
  <si>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</si>
  <si>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</si>
  <si>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</si>
  <si>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</si>
  <si>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</si>
  <si>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</si>
  <si>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</si>
  <si>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</si>
  <si>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</si>
  <si>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</si>
  <si>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</si>
  <si>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</si>
  <si>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</si>
  <si>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</si>
  <si>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</si>
  <si>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</si>
  <si>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</si>
  <si>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</si>
  <si>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</si>
  <si>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</si>
  <si>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</si>
  <si>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</si>
  <si>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</si>
  <si>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</si>
  <si>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</si>
  <si>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</si>
  <si>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</si>
  <si>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</si>
  <si>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</si>
  <si>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</si>
  <si>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</si>
  <si>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</si>
  <si>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</si>
  <si>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</si>
  <si>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</si>
  <si>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</si>
  <si>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</si>
  <si>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</si>
  <si>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</si>
  <si>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</si>
  <si>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</si>
  <si>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</si>
  <si>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</si>
  <si>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</si>
  <si>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</si>
  <si>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</si>
  <si>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</si>
  <si>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</si>
  <si>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</si>
  <si>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</si>
  <si>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</si>
  <si>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</si>
  <si>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</si>
  <si>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</si>
  <si>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</si>
  <si>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</si>
  <si>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</si>
  <si>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</si>
  <si>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</si>
  <si>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</si>
  <si>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</si>
  <si>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</si>
  <si>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</si>
  <si>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</si>
  <si>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</si>
  <si>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</si>
  <si>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</si>
  <si>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</si>
  <si>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</si>
  <si>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</si>
  <si>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</si>
  <si>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</si>
  <si>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</si>
  <si>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</si>
  <si>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</si>
  <si>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</si>
  <si>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</si>
  <si>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</si>
  <si>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</si>
  <si>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</si>
  <si>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</si>
  <si>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</si>
  <si>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</si>
  <si>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</si>
  <si>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</si>
  <si>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</si>
  <si>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</si>
  <si>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</si>
  <si>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</si>
  <si>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</si>
  <si>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</si>
  <si>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</si>
  <si>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</si>
  <si>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</si>
  <si>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</si>
  <si>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</si>
  <si>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</si>
  <si>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</si>
  <si>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</si>
  <si>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</si>
  <si>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</si>
  <si>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</si>
  <si>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</si>
  <si>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</si>
  <si>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</si>
  <si>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</si>
  <si>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</si>
  <si>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</si>
  <si>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</si>
  <si>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</si>
  <si>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</si>
  <si>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</si>
  <si>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</si>
  <si>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</si>
  <si>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</si>
  <si>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</si>
  <si>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</si>
  <si>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</si>
  <si>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</si>
  <si>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</si>
  <si>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</si>
  <si>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</si>
  <si>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</si>
  <si>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</si>
  <si>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</si>
  <si>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</si>
  <si>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</si>
  <si>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</si>
  <si>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</si>
  <si>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</si>
  <si>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</si>
  <si>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</si>
  <si>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</si>
  <si>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</si>
  <si>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</si>
  <si>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</si>
  <si>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</si>
  <si>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</si>
  <si>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</si>
  <si>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</si>
  <si>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</si>
  <si>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</si>
  <si>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</si>
  <si>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</si>
  <si>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</si>
  <si>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</si>
  <si>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</si>
  <si>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</si>
  <si>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</si>
  <si>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</si>
  <si>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</si>
  <si>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</si>
  <si>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</si>
  <si>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</si>
  <si>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</si>
  <si>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</si>
  <si>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</si>
  <si>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</si>
  <si>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</si>
  <si>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</si>
  <si>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</si>
  <si>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</si>
  <si>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</si>
  <si>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</si>
  <si>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</si>
  <si>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</si>
  <si>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</si>
  <si>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</si>
  <si>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</si>
  <si>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</si>
  <si>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</si>
  <si>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</si>
  <si>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</si>
  <si>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</si>
  <si>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</si>
  <si>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</si>
  <si>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</si>
  <si>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</si>
  <si>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</si>
  <si>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</si>
  <si>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</si>
  <si>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</si>
  <si>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</si>
  <si>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</si>
  <si>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</si>
  <si>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</si>
  <si>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</si>
  <si>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</si>
  <si>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</si>
  <si>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</si>
  <si>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</si>
  <si>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</si>
  <si>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</si>
  <si>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</si>
  <si>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</si>
  <si>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</si>
  <si>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</si>
  <si>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</si>
  <si>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</si>
  <si>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</si>
  <si>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</si>
  <si>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</si>
  <si>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</si>
  <si>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</si>
  <si>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</si>
  <si>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</si>
  <si>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</si>
  <si>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</si>
  <si>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</si>
  <si>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</si>
  <si>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</si>
  <si>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</si>
  <si>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</si>
  <si>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</si>
  <si>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</si>
  <si>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</si>
  <si>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</si>
  <si>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</si>
  <si>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</si>
  <si>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</si>
  <si>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</si>
  <si>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</si>
  <si>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</si>
  <si>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</si>
  <si>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</si>
  <si>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</si>
  <si>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</si>
  <si>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</si>
  <si>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</si>
  <si>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</si>
  <si>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</si>
  <si>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</si>
  <si>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</si>
  <si>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</si>
  <si>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</si>
  <si>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</si>
  <si>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</si>
  <si>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</si>
  <si>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</si>
  <si>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</si>
  <si>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</si>
  <si>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</si>
  <si>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</si>
  <si>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</si>
  <si>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</si>
  <si>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</si>
  <si>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</si>
  <si>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</si>
  <si>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</si>
  <si>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</si>
  <si>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</si>
  <si>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</si>
  <si>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</si>
  <si>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</si>
  <si>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</si>
  <si>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</si>
  <si>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</si>
  <si>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</si>
  <si>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</si>
  <si>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</si>
  <si>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</si>
  <si>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</si>
  <si>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</si>
  <si>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</si>
  <si>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</si>
  <si>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</si>
  <si>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</si>
  <si>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</si>
  <si>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</si>
  <si>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</si>
  <si>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</si>
  <si>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</si>
  <si>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</si>
  <si>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</si>
  <si>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</si>
  <si>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</si>
  <si>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</si>
  <si>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</si>
  <si>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</si>
  <si>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</si>
  <si>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</si>
  <si>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</si>
  <si>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</si>
  <si>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</si>
  <si>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</si>
  <si>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</si>
  <si>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</si>
  <si>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</si>
  <si>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</si>
  <si>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</si>
  <si>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</si>
  <si>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</si>
  <si>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</si>
  <si>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</si>
  <si>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</si>
  <si>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</si>
  <si>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</si>
  <si>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</si>
  <si>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</si>
  <si>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</si>
  <si>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</si>
  <si>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</si>
  <si>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</si>
  <si>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</si>
  <si>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</si>
  <si>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</si>
  <si>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</si>
  <si>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</si>
  <si>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</si>
  <si>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</si>
  <si>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</si>
  <si>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</si>
  <si>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</si>
  <si>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</si>
  <si>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</si>
  <si>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</si>
  <si>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</si>
  <si>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</si>
  <si>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</si>
  <si>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</si>
  <si>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</si>
  <si>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</si>
  <si>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</si>
  <si>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</si>
  <si>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</si>
  <si>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</si>
  <si>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</si>
  <si>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</si>
  <si>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</si>
  <si>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</si>
  <si>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</si>
  <si>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</si>
  <si>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</si>
  <si>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</si>
  <si>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</si>
  <si>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</si>
  <si>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</si>
  <si>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</si>
  <si>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</si>
  <si>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</si>
  <si>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</si>
  <si>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</si>
  <si>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</si>
  <si>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</si>
  <si>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</si>
  <si>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</si>
  <si>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</si>
  <si>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</si>
  <si>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</si>
  <si>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</si>
  <si>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</si>
  <si>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</si>
  <si>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</si>
  <si>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</si>
  <si>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</si>
  <si>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</si>
  <si>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</si>
  <si>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</si>
  <si>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</si>
  <si>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</si>
  <si>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</si>
  <si>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</si>
  <si>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</si>
  <si>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</si>
  <si>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</si>
  <si>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</si>
  <si>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</si>
  <si>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</si>
  <si>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</si>
  <si>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</si>
  <si>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</si>
  <si>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</si>
  <si>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</si>
  <si>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</si>
  <si>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</si>
  <si>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</si>
  <si>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</si>
  <si>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</si>
  <si>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</si>
  <si>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</si>
  <si>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</si>
  <si>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</si>
  <si>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</si>
  <si>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</si>
  <si>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</si>
  <si>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</si>
  <si>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</si>
  <si>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</si>
  <si>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</si>
  <si>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</si>
  <si>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</si>
  <si>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</si>
  <si>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</si>
  <si>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</si>
  <si>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</si>
  <si>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</si>
  <si>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</si>
  <si>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</si>
  <si>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</si>
  <si>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</si>
  <si>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</si>
  <si>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</si>
  <si>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</si>
  <si>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</si>
  <si>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</si>
  <si>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</si>
  <si>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</si>
  <si>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</si>
  <si>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</si>
  <si>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</si>
  <si>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</si>
  <si>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</si>
  <si>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</si>
  <si>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</si>
  <si>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</si>
  <si>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</si>
  <si>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</si>
  <si>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</si>
  <si>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</si>
  <si>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</si>
  <si>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</si>
  <si>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</si>
  <si>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</si>
  <si>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</si>
  <si>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</si>
  <si>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</si>
  <si>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</si>
  <si>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</si>
  <si>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</si>
  <si>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</si>
  <si>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</si>
  <si>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</si>
  <si>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</si>
  <si>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</si>
  <si>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</si>
  <si>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</si>
  <si>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</si>
  <si>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</si>
  <si>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</si>
  <si>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</si>
  <si>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</si>
  <si>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</si>
  <si>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</si>
  <si>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</si>
  <si>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</si>
  <si>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</si>
  <si>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</si>
  <si>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</si>
  <si>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</si>
  <si>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</si>
  <si>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</si>
  <si>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</si>
  <si>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</si>
  <si>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</si>
  <si>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</si>
  <si>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</si>
  <si>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</si>
  <si>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</si>
  <si>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</si>
  <si>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</si>
  <si>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</si>
  <si>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</si>
  <si>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</si>
  <si>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</si>
  <si>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</si>
  <si>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</si>
  <si>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</si>
  <si>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</si>
  <si>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</si>
  <si>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</si>
  <si>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</si>
  <si>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</si>
  <si>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</si>
  <si>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</si>
  <si>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</si>
  <si>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</si>
  <si>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</si>
  <si>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</si>
  <si>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</si>
  <si>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</si>
  <si>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</si>
  <si>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</si>
  <si>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</si>
  <si>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</si>
  <si>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</si>
  <si>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</si>
  <si>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</si>
  <si>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</si>
  <si>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</si>
  <si>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</si>
  <si>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</si>
  <si>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</si>
  <si>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</si>
  <si>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</si>
  <si>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</si>
  <si>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</si>
  <si>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</si>
  <si>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</si>
  <si>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</si>
  <si>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</si>
  <si>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</si>
  <si>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</si>
  <si>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</si>
  <si>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</si>
  <si>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</si>
  <si>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</si>
  <si>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</si>
  <si>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</si>
  <si>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</si>
  <si>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</si>
  <si>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</si>
  <si>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</si>
  <si>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</si>
  <si>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</si>
  <si>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</si>
  <si>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</si>
  <si>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</si>
  <si>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</si>
  <si>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</si>
  <si>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</si>
  <si>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</si>
  <si>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</si>
  <si>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</si>
  <si>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</si>
  <si>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</si>
  <si>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</si>
  <si>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</si>
  <si>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</si>
  <si>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</si>
  <si>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</si>
  <si>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</si>
  <si>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</si>
  <si>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</si>
  <si>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</si>
  <si>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</si>
  <si>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</si>
  <si>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</si>
  <si>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</si>
  <si>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</si>
  <si>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</si>
  <si>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</si>
  <si>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</si>
  <si>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</si>
  <si>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</si>
  <si>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</si>
  <si>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</si>
  <si>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</si>
  <si>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</si>
  <si>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</si>
  <si>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</si>
  <si>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</si>
  <si>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</si>
  <si>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</si>
  <si>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</si>
  <si>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</si>
  <si>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</si>
  <si>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</si>
  <si>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</si>
  <si>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</si>
  <si>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</si>
  <si>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</si>
  <si>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</si>
  <si>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</si>
  <si>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</si>
  <si>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</si>
  <si>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</si>
  <si>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</si>
  <si>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</si>
  <si>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</si>
  <si>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</si>
  <si>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</si>
  <si>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</si>
  <si>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</si>
  <si>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</si>
  <si>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</si>
  <si>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</si>
  <si>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</si>
  <si>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</si>
  <si>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</si>
  <si>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</si>
  <si>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</si>
  <si>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</si>
  <si>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</si>
  <si>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</si>
  <si>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</si>
  <si>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</si>
  <si>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</si>
  <si>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</si>
  <si>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</si>
  <si>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</si>
  <si>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</si>
  <si>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</si>
  <si>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</si>
  <si>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</si>
  <si>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</si>
  <si>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</si>
  <si>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</si>
  <si>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</si>
  <si>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</si>
  <si>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</si>
  <si>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</si>
  <si>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</si>
  <si>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</si>
  <si>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</si>
  <si>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</si>
  <si>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</si>
  <si>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</si>
  <si>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</si>
  <si>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</si>
  <si>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</si>
  <si>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</si>
  <si>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</si>
  <si>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</si>
  <si>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</si>
  <si>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</si>
  <si>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</si>
  <si>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</si>
  <si>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</si>
  <si>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</si>
  <si>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</si>
  <si>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</si>
  <si>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</si>
  <si>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</si>
  <si>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</si>
  <si>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</si>
  <si>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</si>
  <si>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</si>
  <si>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</si>
  <si>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</si>
  <si>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</si>
  <si>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</si>
  <si>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</si>
  <si>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</si>
  <si>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</si>
  <si>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</si>
  <si>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</si>
  <si>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</si>
  <si>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</si>
  <si>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</si>
  <si>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</si>
  <si>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</si>
  <si>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</si>
  <si>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</si>
  <si>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</si>
  <si>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</si>
  <si>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</si>
  <si>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</si>
  <si>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</si>
  <si>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</si>
  <si>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</si>
  <si>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</si>
  <si>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</si>
  <si>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</si>
  <si>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</si>
  <si>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</si>
  <si>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</si>
  <si>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</si>
  <si>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</si>
  <si>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</si>
  <si>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</si>
  <si>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</si>
  <si>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</si>
  <si>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</si>
  <si>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</si>
  <si>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</si>
  <si>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</si>
  <si>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</si>
  <si>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</si>
  <si>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</si>
  <si>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</si>
  <si>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</si>
  <si>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</si>
  <si>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</si>
  <si>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</si>
  <si>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</si>
  <si>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</si>
  <si>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</si>
  <si>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</si>
  <si>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</si>
  <si>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</si>
  <si>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</si>
  <si>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</si>
  <si>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</si>
  <si>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</si>
  <si>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</si>
  <si>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</si>
  <si>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</si>
  <si>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</si>
  <si>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</si>
  <si>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</si>
  <si>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</si>
  <si>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</si>
  <si>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</si>
  <si>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</si>
  <si>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</si>
  <si>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</si>
  <si>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</si>
  <si>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</si>
  <si>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</si>
  <si>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</si>
  <si>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</si>
  <si>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</si>
  <si>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</si>
  <si>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</si>
  <si>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</si>
  <si>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</si>
  <si>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</si>
  <si>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</si>
  <si>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</si>
  <si>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</si>
  <si>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</si>
  <si>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</si>
  <si>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</si>
  <si>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</si>
  <si>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</si>
  <si>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</si>
  <si>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</si>
  <si>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</si>
  <si>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</si>
  <si>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</si>
  <si>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</si>
  <si>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</si>
  <si>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</si>
  <si>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</si>
  <si>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</si>
  <si>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</si>
  <si>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</si>
  <si>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</si>
  <si>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</si>
  <si>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</si>
  <si>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</si>
  <si>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</si>
  <si>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</si>
  <si>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</si>
  <si>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</si>
  <si>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</si>
  <si>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</si>
  <si>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</si>
  <si>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</si>
  <si>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</si>
  <si>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</si>
  <si>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</si>
  <si>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</si>
  <si>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</si>
  <si>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</si>
  <si>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</si>
  <si>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</si>
  <si>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</si>
  <si>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</si>
  <si>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</si>
  <si>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</si>
  <si>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</si>
  <si>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</si>
  <si>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</si>
  <si>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</si>
  <si>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</si>
  <si>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</si>
  <si>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</si>
  <si>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</si>
  <si>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</si>
  <si>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</si>
  <si>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</si>
  <si>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</si>
  <si>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</si>
  <si>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</si>
  <si>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</si>
  <si>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</si>
  <si>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</si>
  <si>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</si>
  <si>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</si>
  <si>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</si>
  <si>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</si>
  <si>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</si>
  <si>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</si>
  <si>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</si>
  <si>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</si>
  <si>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</si>
  <si>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</si>
  <si>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</si>
  <si>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</si>
  <si>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</si>
  <si>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</si>
  <si>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</si>
  <si>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</si>
  <si>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</si>
  <si>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</si>
  <si>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</si>
  <si>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</si>
  <si>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</si>
  <si>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</si>
  <si>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</si>
  <si>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</si>
  <si>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</si>
  <si>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</si>
  <si>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</si>
  <si>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</si>
  <si>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</si>
  <si>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</si>
  <si>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</si>
  <si>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</si>
  <si>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</si>
  <si>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</si>
  <si>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</si>
  <si>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</si>
  <si>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</si>
  <si>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</si>
  <si>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</si>
  <si>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</si>
  <si>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</si>
  <si>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</si>
  <si>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</si>
  <si>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</si>
  <si>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</si>
  <si>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</si>
  <si>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</si>
  <si>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</si>
  <si>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</si>
  <si>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</si>
  <si>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</si>
  <si>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</si>
  <si>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</si>
  <si>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</si>
  <si>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</si>
  <si>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</si>
  <si>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</si>
  <si>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</si>
  <si>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</si>
  <si>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</si>
  <si>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</si>
  <si>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</si>
  <si>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</si>
  <si>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</si>
  <si>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</si>
  <si>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</si>
  <si>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</si>
  <si>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</si>
  <si>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</si>
  <si>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</si>
  <si>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</si>
  <si>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</si>
  <si>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</si>
  <si>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</si>
  <si>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</si>
  <si>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</si>
  <si>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</si>
  <si>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</si>
  <si>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</si>
  <si>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</si>
  <si>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</si>
  <si>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</si>
  <si>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</si>
  <si>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</si>
  <si>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</si>
  <si>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</si>
  <si>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</si>
  <si>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</si>
  <si>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</si>
  <si>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</si>
  <si>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</si>
  <si>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</si>
  <si>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</si>
  <si>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</si>
  <si>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</si>
  <si>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</si>
  <si>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</si>
  <si>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</si>
  <si>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</si>
  <si>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</si>
  <si>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</si>
  <si>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</si>
  <si>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</si>
  <si>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</si>
  <si>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</si>
  <si>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</si>
  <si>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</si>
  <si>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</si>
  <si>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</si>
  <si>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</si>
  <si>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</si>
  <si>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</si>
  <si>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</si>
  <si>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</si>
  <si>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</si>
  <si>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</si>
  <si>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</si>
  <si>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</si>
  <si>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</si>
  <si>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</si>
  <si>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</si>
  <si>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</si>
  <si>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</si>
  <si>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</si>
  <si>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</si>
  <si>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</si>
  <si>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</si>
  <si>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</si>
  <si>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</si>
  <si>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</si>
  <si>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</si>
  <si>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</si>
  <si>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</si>
  <si>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</si>
  <si>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</si>
  <si>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</si>
  <si>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</si>
  <si>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</si>
  <si>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</si>
  <si>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</si>
  <si>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</si>
  <si>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</si>
  <si>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</si>
  <si>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</si>
  <si>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</si>
  <si>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</si>
  <si>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</si>
  <si>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</si>
  <si>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</si>
  <si>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</si>
  <si>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</si>
  <si>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</si>
  <si>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</si>
  <si>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</si>
  <si>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</si>
  <si>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</si>
  <si>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</si>
  <si>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</si>
  <si>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</si>
  <si>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</si>
  <si>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</si>
  <si>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</si>
  <si>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</si>
  <si>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</si>
  <si>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</si>
  <si>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</si>
  <si>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</si>
  <si>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</si>
  <si>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</si>
  <si>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</si>
  <si>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</si>
  <si>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</si>
  <si>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</si>
  <si>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</si>
  <si>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</si>
  <si>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</si>
  <si>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</si>
  <si>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</si>
  <si>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</si>
  <si>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</si>
  <si>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</si>
  <si>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</si>
  <si>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</si>
  <si>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</si>
  <si>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</si>
  <si>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</si>
  <si>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</si>
  <si>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</si>
  <si>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</si>
  <si>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</si>
  <si>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</si>
  <si>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</si>
  <si>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</si>
  <si>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</si>
  <si>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</si>
  <si>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</si>
  <si>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</si>
  <si>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</si>
  <si>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</si>
  <si>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</si>
  <si>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</si>
  <si>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</si>
  <si>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</si>
  <si>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</si>
  <si>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</si>
  <si>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</si>
  <si>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</si>
  <si>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</si>
  <si>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</si>
  <si>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</si>
  <si>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</si>
  <si>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</si>
  <si>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</si>
  <si>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</si>
  <si>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</si>
  <si>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</si>
  <si>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</si>
  <si>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</si>
  <si>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</si>
  <si>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</si>
  <si>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</si>
  <si>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</si>
  <si>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</si>
  <si>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</si>
  <si>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</si>
  <si>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</si>
  <si>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</si>
  <si>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</si>
  <si>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</si>
  <si>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</si>
  <si>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</si>
  <si>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</si>
  <si>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</si>
  <si>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</si>
  <si>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</si>
  <si>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</si>
  <si>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</si>
  <si>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</si>
  <si>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</si>
  <si>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</si>
  <si>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</si>
  <si>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</si>
  <si>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</si>
  <si>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</si>
  <si>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</si>
  <si>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</si>
  <si>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</si>
  <si>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</si>
  <si>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</si>
  <si>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</si>
  <si>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</si>
  <si>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</si>
  <si>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</si>
  <si>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</si>
  <si>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</si>
  <si>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</si>
  <si>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</si>
  <si>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</si>
  <si>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</si>
  <si>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</si>
  <si>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</si>
  <si>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</si>
  <si>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</si>
  <si>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</si>
  <si>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</si>
  <si>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</si>
  <si>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</si>
  <si>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</si>
  <si>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</si>
  <si>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</si>
  <si>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</si>
  <si>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</si>
  <si>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</si>
  <si>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</si>
  <si>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</si>
  <si>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</si>
  <si>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</si>
  <si>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</si>
  <si>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</si>
  <si>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</si>
  <si>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</si>
  <si>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</si>
  <si>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</si>
  <si>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</si>
  <si>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</si>
  <si>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</si>
  <si>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</si>
  <si>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</si>
  <si>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</si>
  <si>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</si>
  <si>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</si>
  <si>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</si>
  <si>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</si>
  <si>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</si>
  <si>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</si>
  <si>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</si>
  <si>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</si>
  <si>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</si>
  <si>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</si>
  <si>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</si>
  <si>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</si>
  <si>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</si>
  <si>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</si>
  <si>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</si>
  <si>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</si>
  <si>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</si>
  <si>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</si>
  <si>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</si>
  <si>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</si>
  <si>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</si>
  <si>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</si>
  <si>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</si>
  <si>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</si>
  <si>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</si>
  <si>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</si>
  <si>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</si>
  <si>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</si>
  <si>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</si>
  <si>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</si>
  <si>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</si>
  <si>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</si>
  <si>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</si>
  <si>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</si>
  <si>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</si>
  <si>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</si>
  <si>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</si>
  <si>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</si>
  <si>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</si>
  <si>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</si>
  <si>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</si>
  <si>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</si>
  <si>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</si>
  <si>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</si>
  <si>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</si>
  <si>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</si>
  <si>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</si>
  <si>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</si>
  <si>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</si>
  <si>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</si>
  <si>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</si>
  <si>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</si>
  <si>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</si>
  <si>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</si>
  <si>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</si>
  <si>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</si>
  <si>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</si>
  <si>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</si>
  <si>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</si>
  <si>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</si>
  <si>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</si>
  <si>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</si>
  <si>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</si>
  <si>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</si>
  <si>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</si>
  <si>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</si>
  <si>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</si>
  <si>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</si>
  <si>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</si>
  <si>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</si>
  <si>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</si>
  <si>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</si>
  <si>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</si>
  <si>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</si>
  <si>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</si>
  <si>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</si>
  <si>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</si>
  <si>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</si>
  <si>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</si>
  <si>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</si>
  <si>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</si>
  <si>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</si>
  <si>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</si>
  <si>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</si>
  <si>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</si>
  <si>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</si>
  <si>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</si>
  <si>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</si>
  <si>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</si>
  <si>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</si>
  <si>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</si>
  <si>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</si>
  <si>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</si>
  <si>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</si>
  <si>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</si>
  <si>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</si>
  <si>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</si>
  <si>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</si>
  <si>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</si>
  <si>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</si>
  <si>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</si>
  <si>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</si>
  <si>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</si>
  <si>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</si>
  <si>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</si>
  <si>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</si>
  <si>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</si>
  <si>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</si>
  <si>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</si>
  <si>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</si>
  <si>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</si>
  <si>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</si>
  <si>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</si>
  <si>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</si>
  <si>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</si>
  <si>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</si>
  <si>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</si>
  <si>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</si>
  <si>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</si>
  <si>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</si>
  <si>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</si>
  <si>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</si>
  <si>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</si>
  <si>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</si>
  <si>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</si>
  <si>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</si>
  <si>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</si>
  <si>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</si>
  <si>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</si>
  <si>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</si>
  <si>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</si>
  <si>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</si>
  <si>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</si>
  <si>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</si>
  <si>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</si>
  <si>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</si>
  <si>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</si>
  <si>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</si>
  <si>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</si>
  <si>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</si>
  <si>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</si>
  <si>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</si>
  <si>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</si>
  <si>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</si>
  <si>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</si>
  <si>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</si>
  <si>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</si>
  <si>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</si>
  <si>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</si>
  <si>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</si>
  <si>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</si>
  <si>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</si>
  <si>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</si>
  <si>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</si>
  <si>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</si>
  <si>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</si>
  <si>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</si>
  <si>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</si>
  <si>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</si>
  <si>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</si>
  <si>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</si>
  <si>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</si>
  <si>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</si>
  <si>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</si>
  <si>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</si>
  <si>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</si>
  <si>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</si>
  <si>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</si>
  <si>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</si>
  <si>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</si>
  <si>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</si>
  <si>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</si>
  <si>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</si>
  <si>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</si>
  <si>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</si>
  <si>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</si>
  <si>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</si>
  <si>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</si>
  <si>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</si>
  <si>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</si>
  <si>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</si>
  <si>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</si>
  <si>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</si>
  <si>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</si>
  <si>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</si>
  <si>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</si>
  <si>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</si>
  <si>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</si>
  <si>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</si>
  <si>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</si>
  <si>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</si>
  <si>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</si>
  <si>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</si>
  <si>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</si>
  <si>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</si>
  <si>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</si>
  <si>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</si>
  <si>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</si>
  <si>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</si>
  <si>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</si>
  <si>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</si>
  <si>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</si>
  <si>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</si>
  <si>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</si>
  <si>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</si>
  <si>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</si>
  <si>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</si>
  <si>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</si>
  <si>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</si>
  <si>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</si>
  <si>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</si>
  <si>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</si>
  <si>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</si>
  <si>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</si>
  <si>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</si>
  <si>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</si>
  <si>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</si>
  <si>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</si>
  <si>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</si>
  <si>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</si>
  <si>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</si>
  <si>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</si>
  <si>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</si>
  <si>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</si>
  <si>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</si>
  <si>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</si>
  <si>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</si>
  <si>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</si>
  <si>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</si>
  <si>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</si>
  <si>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</si>
  <si>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</si>
  <si>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</si>
  <si>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</si>
  <si>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</si>
  <si>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</si>
  <si>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</si>
  <si>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</si>
  <si>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</si>
  <si>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</si>
  <si>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</si>
  <si>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</si>
  <si>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</si>
  <si>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</si>
  <si>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</si>
  <si>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</si>
  <si>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</si>
  <si>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</si>
  <si>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</si>
  <si>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</si>
  <si>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</si>
  <si>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</si>
  <si>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</si>
  <si>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</si>
  <si>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</si>
  <si>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</si>
  <si>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</si>
  <si>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</si>
  <si>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</si>
  <si>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</si>
  <si>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</si>
  <si>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</si>
  <si>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</si>
  <si>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</si>
  <si>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</si>
  <si>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</si>
  <si>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</si>
  <si>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</si>
  <si>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</si>
  <si>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</si>
  <si>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</si>
  <si>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</si>
  <si>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</si>
  <si>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</si>
  <si>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</si>
  <si>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</si>
  <si>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</si>
  <si>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</si>
  <si>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</si>
  <si>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</si>
  <si>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</si>
  <si>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</si>
  <si>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</si>
  <si>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</si>
  <si>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</si>
  <si>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</si>
  <si>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</si>
  <si>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</si>
  <si>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</si>
  <si>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</si>
  <si>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</si>
  <si>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</si>
  <si>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</si>
  <si>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</si>
  <si>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</si>
  <si>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</si>
  <si>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</si>
  <si>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</si>
  <si>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</si>
  <si>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</si>
  <si>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</si>
  <si>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</si>
  <si>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</si>
  <si>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</si>
  <si>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</si>
  <si>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</si>
  <si>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</si>
  <si>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</si>
  <si>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</si>
  <si>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</si>
  <si>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</si>
  <si>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</si>
  <si>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</si>
  <si>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</si>
  <si>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</si>
  <si>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</si>
  <si>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</si>
  <si>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</si>
  <si>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</si>
  <si>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</si>
  <si>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</si>
  <si>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</si>
  <si>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</si>
  <si>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</si>
  <si>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</si>
  <si>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</si>
  <si>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</si>
  <si>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</si>
  <si>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</si>
  <si>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</si>
  <si>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</si>
  <si>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</si>
  <si>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</si>
  <si>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</si>
  <si>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</si>
  <si>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</si>
  <si>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</si>
  <si>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</si>
  <si>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</si>
  <si>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</si>
  <si>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</si>
  <si>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</si>
  <si>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</si>
  <si>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</si>
  <si>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</si>
  <si>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</si>
  <si>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</si>
  <si>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</si>
  <si>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</si>
  <si>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</si>
  <si>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</si>
  <si>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</si>
  <si>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</si>
  <si>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</si>
  <si>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</si>
  <si>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</si>
  <si>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</si>
  <si>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</si>
  <si>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</si>
  <si>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</si>
  <si>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</si>
  <si>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</si>
  <si>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</si>
  <si>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</si>
  <si>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</si>
  <si>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</si>
  <si>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</si>
  <si>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</si>
  <si>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</si>
  <si>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</si>
  <si>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</si>
  <si>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</si>
  <si>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</si>
  <si>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</si>
  <si>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</si>
  <si>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</si>
  <si>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</si>
  <si>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</si>
  <si>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</si>
  <si>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</si>
  <si>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</si>
  <si>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</si>
  <si>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</si>
  <si>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</si>
  <si>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</si>
  <si>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</si>
  <si>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</si>
  <si>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</si>
  <si>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</si>
  <si>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</si>
  <si>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</si>
  <si>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</si>
  <si>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</si>
  <si>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</si>
  <si>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</si>
  <si>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</si>
  <si>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</si>
  <si>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</si>
  <si>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</si>
  <si>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</si>
  <si>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</si>
  <si>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</si>
  <si>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</si>
  <si>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</si>
  <si>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</si>
  <si>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</si>
  <si>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</si>
  <si>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</si>
  <si>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</si>
  <si>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</si>
  <si>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</si>
  <si>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</si>
  <si>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</si>
  <si>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</si>
  <si>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</si>
  <si>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</si>
  <si>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</si>
  <si>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</si>
  <si>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</si>
  <si>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</si>
  <si>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</si>
  <si>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</si>
  <si>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</si>
  <si>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</si>
  <si>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</si>
  <si>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</si>
  <si>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</si>
  <si>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</si>
  <si>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</si>
  <si>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</si>
  <si>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</si>
  <si>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</si>
  <si>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</si>
  <si>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</si>
  <si>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</si>
  <si>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</si>
  <si>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</si>
  <si>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</si>
  <si>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</si>
  <si>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</si>
  <si>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</si>
  <si>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</si>
  <si>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</si>
  <si>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</si>
  <si>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</si>
  <si>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</si>
  <si>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</si>
  <si>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</si>
  <si>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</si>
  <si>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</si>
  <si>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</si>
  <si>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</si>
  <si>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</si>
  <si>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</si>
  <si>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</si>
  <si>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</si>
  <si>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</si>
  <si>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</si>
  <si>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</si>
  <si>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</si>
  <si>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</si>
  <si>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</si>
  <si>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</si>
  <si>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</si>
  <si>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</si>
  <si>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</si>
  <si>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</si>
  <si>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</si>
  <si>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</si>
  <si>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</si>
  <si>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</si>
  <si>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</si>
  <si>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</si>
  <si>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</si>
  <si>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</si>
  <si>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</si>
  <si>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</si>
  <si>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</si>
  <si>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</si>
  <si>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</si>
  <si>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</si>
  <si>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</si>
  <si>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</si>
  <si>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</si>
  <si>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</si>
  <si>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</si>
  <si>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</si>
  <si>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</si>
  <si>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</si>
  <si>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</si>
  <si>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</si>
  <si>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</si>
  <si>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</si>
  <si>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</si>
  <si>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</si>
  <si>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</si>
  <si>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</si>
  <si>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</si>
  <si>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</si>
  <si>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</si>
  <si>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</si>
  <si>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</si>
  <si>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</si>
  <si>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</si>
  <si>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</si>
  <si>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</si>
  <si>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</si>
  <si>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</si>
  <si>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</si>
  <si>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</si>
  <si>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</si>
  <si>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</si>
  <si>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</si>
  <si>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</si>
  <si>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</si>
  <si>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</si>
  <si>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</si>
  <si>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</si>
  <si>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</si>
  <si>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</si>
  <si>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</si>
  <si>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</si>
  <si>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</si>
  <si>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</si>
  <si>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</si>
  <si>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</si>
  <si>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</si>
  <si>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</si>
  <si>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</si>
  <si>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</si>
  <si>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</si>
  <si>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</si>
  <si>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</si>
  <si>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</si>
  <si>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</si>
  <si>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</si>
  <si>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</si>
  <si>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</si>
  <si>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</si>
  <si>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</si>
  <si>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</si>
  <si>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</si>
  <si>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</si>
  <si>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</si>
  <si>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</si>
  <si>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</si>
  <si>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</si>
  <si>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</si>
  <si>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</si>
  <si>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</si>
  <si>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</si>
  <si>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</si>
  <si>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</si>
  <si>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</si>
  <si>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</si>
  <si>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</si>
  <si>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</si>
  <si>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</si>
  <si>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</si>
  <si>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</si>
  <si>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</si>
  <si>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</si>
  <si>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</si>
  <si>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</si>
  <si>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</si>
  <si>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</si>
  <si>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</si>
  <si>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</si>
  <si>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</si>
  <si>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</si>
  <si>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</si>
  <si>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</si>
  <si>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</si>
  <si>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</si>
  <si>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</si>
  <si>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</si>
  <si>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</si>
  <si>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</si>
  <si>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</si>
  <si>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</si>
  <si>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</si>
  <si>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</si>
  <si>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</si>
  <si>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</si>
  <si>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</si>
  <si>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</si>
  <si>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</si>
  <si>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</si>
  <si>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</si>
  <si>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</si>
  <si>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</si>
  <si>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</si>
  <si>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</si>
  <si>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</si>
  <si>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</si>
  <si>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</si>
  <si>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</si>
  <si>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</si>
  <si>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</si>
  <si>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</si>
  <si>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</si>
  <si>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</si>
  <si>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</si>
  <si>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</si>
  <si>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</si>
  <si>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</si>
  <si>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</si>
  <si>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</si>
  <si>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</si>
  <si>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</si>
  <si>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</si>
  <si>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</si>
  <si>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</si>
  <si>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</si>
  <si>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</si>
  <si>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</si>
  <si>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</si>
  <si>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</si>
  <si>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</si>
  <si>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</si>
  <si>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</si>
  <si>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</si>
  <si>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</si>
  <si>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</si>
  <si>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</si>
  <si>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</si>
  <si>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</si>
  <si>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</si>
  <si>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</si>
  <si>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</si>
  <si>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</si>
  <si>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</si>
  <si>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</si>
  <si>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</si>
  <si>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</si>
  <si>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</si>
  <si>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</si>
  <si>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</si>
  <si>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</si>
  <si>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</si>
  <si>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</si>
  <si>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</si>
  <si>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</si>
  <si>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</si>
  <si>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</si>
  <si>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</si>
  <si>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</si>
  <si>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</si>
  <si>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</si>
  <si>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</si>
  <si>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</si>
  <si>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</si>
  <si>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</si>
  <si>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</si>
  <si>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</si>
  <si>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</si>
  <si>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</si>
  <si>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</si>
  <si>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</si>
  <si>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</si>
  <si>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</si>
  <si>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</si>
  <si>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</si>
  <si>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</si>
  <si>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</si>
  <si>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</si>
  <si>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</si>
  <si>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</si>
  <si>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</si>
  <si>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</si>
  <si>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</si>
  <si>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</si>
  <si>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</si>
  <si>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</si>
  <si>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</si>
  <si>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</si>
  <si>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</si>
  <si>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</si>
  <si>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</si>
  <si>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</si>
  <si>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</si>
  <si>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</si>
  <si>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</si>
  <si>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</si>
  <si>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</si>
  <si>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</si>
  <si>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</si>
  <si>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</si>
  <si>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</si>
  <si>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</si>
  <si>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</si>
  <si>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</si>
  <si>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</si>
  <si>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</si>
  <si>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</si>
  <si>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</si>
  <si>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</si>
  <si>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</si>
  <si>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</si>
  <si>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</si>
  <si>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</si>
  <si>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</si>
  <si>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</si>
  <si>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</si>
  <si>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</si>
  <si>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</si>
  <si>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</si>
  <si>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</si>
  <si>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</si>
  <si>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</si>
  <si>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</si>
  <si>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</si>
  <si>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</si>
  <si>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</si>
  <si>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</si>
  <si>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</si>
  <si>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</si>
  <si>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</si>
  <si>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</si>
  <si>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</si>
  <si>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</si>
  <si>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</si>
  <si>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</si>
  <si>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</si>
  <si>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</si>
  <si>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</si>
  <si>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</si>
  <si>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</si>
  <si>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</si>
  <si>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</si>
  <si>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</si>
  <si>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</si>
  <si>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</si>
  <si>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</si>
  <si>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</si>
  <si>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</si>
  <si>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</si>
  <si>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</si>
  <si>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</si>
  <si>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</si>
  <si>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</si>
  <si>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</si>
  <si>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</si>
  <si>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</si>
  <si>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</si>
  <si>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</si>
  <si>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</si>
  <si>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</si>
  <si>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</si>
  <si>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</si>
  <si>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</si>
  <si>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</si>
  <si>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</si>
  <si>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</si>
  <si>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</si>
  <si>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</si>
  <si>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</si>
  <si>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</si>
  <si>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</si>
  <si>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</si>
  <si>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</si>
  <si>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</si>
  <si>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</si>
  <si>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</si>
  <si>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</si>
  <si>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</si>
  <si>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</si>
  <si>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</si>
  <si>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</si>
  <si>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</si>
  <si>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</si>
  <si>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</si>
  <si>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</si>
  <si>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</si>
  <si>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</si>
  <si>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</si>
  <si>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</si>
  <si>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</si>
  <si>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</si>
  <si>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</si>
  <si>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</si>
  <si>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</si>
  <si>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</si>
  <si>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</si>
  <si>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</si>
  <si>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</si>
  <si>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</si>
  <si>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</si>
  <si>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</si>
  <si>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</si>
  <si>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</si>
  <si>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</si>
  <si>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</si>
  <si>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</si>
  <si>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</si>
  <si>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</si>
  <si>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</si>
  <si>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</si>
  <si>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</si>
  <si>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</si>
  <si>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</si>
  <si>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</si>
  <si>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</si>
  <si>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</si>
  <si>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</si>
  <si>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</si>
  <si>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</si>
  <si>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</si>
  <si>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</si>
  <si>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</si>
  <si>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</si>
  <si>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</si>
  <si>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</si>
  <si>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</si>
  <si>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</si>
  <si>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</si>
  <si>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</si>
  <si>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</si>
  <si>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</si>
  <si>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</si>
  <si>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</si>
  <si>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</si>
  <si>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</si>
  <si>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</si>
  <si>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</si>
  <si>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</si>
  <si>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</si>
  <si>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</si>
  <si>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</si>
  <si>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</si>
  <si>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</si>
  <si>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</si>
  <si>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</si>
  <si>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</si>
  <si>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</si>
  <si>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</si>
  <si>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</si>
  <si>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</si>
  <si>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</si>
  <si>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</si>
  <si>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</si>
  <si>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</si>
  <si>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</si>
  <si>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</si>
  <si>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</si>
  <si>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</si>
  <si>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</si>
  <si>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</si>
  <si>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</si>
  <si>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</si>
  <si>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</si>
  <si>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</si>
  <si>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</si>
  <si>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</si>
  <si>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</si>
  <si>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</si>
  <si>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</si>
  <si>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</si>
  <si>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</si>
  <si>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</si>
  <si>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</si>
  <si>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</si>
  <si>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</si>
  <si>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</si>
  <si>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</si>
  <si>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</si>
  <si>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</si>
  <si>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</si>
  <si>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</si>
  <si>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</si>
  <si>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</si>
  <si>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</si>
  <si>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</si>
  <si>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</si>
  <si>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</si>
  <si>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</si>
  <si>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</si>
  <si>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</si>
  <si>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</si>
  <si>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</si>
  <si>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</si>
  <si>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</si>
  <si>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</si>
  <si>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</si>
  <si>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</si>
  <si>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</si>
  <si>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</si>
  <si>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</si>
  <si>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</si>
  <si>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</si>
  <si>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</si>
  <si>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</si>
  <si>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</si>
  <si>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</si>
  <si>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</si>
  <si>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</si>
  <si>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</si>
  <si>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</si>
  <si>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</si>
  <si>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</si>
  <si>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</si>
  <si>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</si>
  <si>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</si>
  <si>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</si>
  <si>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</si>
  <si>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</si>
  <si>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</si>
  <si>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</si>
  <si>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</si>
  <si>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</si>
  <si>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</si>
  <si>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</si>
  <si>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</si>
  <si>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</si>
  <si>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</si>
  <si>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</si>
  <si>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</si>
  <si>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</si>
  <si>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</si>
  <si>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</si>
  <si>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</si>
  <si>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</si>
  <si>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</si>
  <si>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</si>
  <si>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</si>
  <si>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</si>
  <si>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</si>
  <si>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</si>
  <si>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</si>
  <si>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</si>
  <si>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</si>
  <si>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</si>
  <si>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</si>
  <si>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</si>
  <si>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</si>
  <si>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</si>
  <si>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</si>
  <si>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</si>
  <si>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</si>
  <si>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</si>
  <si>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</si>
  <si>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</si>
  <si>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</si>
  <si>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</si>
  <si>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</si>
  <si>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</si>
  <si>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</si>
  <si>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</si>
  <si>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</si>
  <si>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</si>
  <si>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</si>
  <si>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</si>
  <si>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</si>
  <si>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</si>
  <si>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</si>
  <si>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</si>
  <si>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</si>
  <si>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</si>
  <si>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</si>
  <si>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</si>
  <si>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</si>
  <si>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</si>
  <si>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</si>
  <si>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</si>
  <si>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</si>
  <si>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</si>
  <si>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</si>
  <si>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</si>
  <si>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</si>
  <si>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</si>
  <si>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</si>
  <si>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</si>
  <si>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</si>
  <si>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</si>
  <si>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</si>
  <si>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</si>
  <si>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</si>
  <si>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</si>
  <si>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</si>
  <si>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</si>
  <si>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</si>
  <si>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</si>
  <si>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</si>
  <si>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</si>
  <si>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</si>
  <si>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</si>
  <si>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</si>
  <si>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</si>
  <si>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</si>
  <si>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</si>
  <si>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</si>
  <si>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</si>
  <si>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</si>
  <si>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</si>
  <si>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</si>
  <si>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</si>
  <si>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</si>
  <si>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</si>
  <si>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</si>
  <si>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</si>
  <si>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</si>
  <si>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</si>
  <si>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</si>
  <si>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</si>
  <si>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</si>
  <si>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</si>
  <si>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</si>
  <si>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</si>
  <si>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</si>
  <si>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</si>
  <si>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</si>
  <si>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</si>
  <si>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</si>
  <si>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</si>
  <si>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</si>
  <si>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</si>
  <si>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</si>
  <si>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</si>
  <si>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</si>
  <si>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</si>
  <si>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</si>
  <si>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</si>
  <si>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</si>
  <si>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</si>
  <si>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</si>
  <si>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</si>
  <si>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</si>
  <si>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</si>
  <si>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</si>
  <si>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</si>
  <si>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</si>
  <si>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</si>
  <si>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</si>
  <si>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</si>
  <si>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</si>
  <si>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</si>
  <si>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</si>
  <si>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</si>
  <si>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</si>
  <si>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</si>
  <si>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</si>
  <si>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</si>
  <si>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</si>
  <si>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</si>
  <si>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</si>
  <si>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</si>
  <si>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</si>
  <si>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</si>
  <si>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</si>
  <si>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</si>
  <si>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</si>
  <si>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</si>
  <si>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</si>
  <si>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</si>
  <si>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</si>
  <si>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</si>
  <si>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</si>
  <si>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</si>
  <si>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</si>
  <si>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</si>
  <si>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</si>
  <si>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</si>
  <si>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</si>
  <si>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</si>
  <si>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</si>
  <si>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</si>
  <si>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</si>
  <si>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</si>
  <si>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</si>
  <si>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</si>
  <si>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</si>
  <si>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</si>
  <si>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</si>
  <si>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</si>
  <si>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</si>
  <si>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</si>
  <si>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</si>
  <si>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</si>
  <si>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</si>
  <si>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</si>
  <si>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</si>
  <si>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</si>
  <si>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</si>
  <si>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</si>
  <si>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</si>
  <si>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</si>
  <si>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</si>
  <si>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</si>
  <si>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</si>
  <si>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</si>
  <si>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</si>
  <si>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</si>
  <si>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</si>
  <si>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</si>
  <si>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</si>
  <si>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</si>
  <si>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</si>
  <si>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</si>
  <si>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</si>
  <si>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</si>
  <si>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</si>
  <si>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</si>
  <si>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</si>
  <si>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</si>
  <si>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</si>
  <si>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</si>
  <si>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</si>
  <si>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</si>
  <si>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</si>
  <si>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</si>
  <si>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</si>
  <si>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</si>
  <si>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</si>
  <si>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</si>
  <si>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</si>
  <si>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</si>
  <si>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</si>
  <si>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</si>
  <si>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</si>
  <si>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</si>
  <si>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</si>
  <si>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</si>
  <si>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</si>
  <si>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</si>
  <si>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</si>
  <si>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</si>
  <si>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</si>
  <si>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</si>
  <si>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</si>
  <si>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</si>
  <si>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</si>
  <si>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</si>
  <si>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</si>
  <si>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</si>
  <si>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</si>
  <si>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</si>
  <si>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</si>
  <si>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</si>
  <si>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</si>
  <si>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</si>
  <si>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</si>
  <si>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</si>
  <si>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</si>
  <si>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</si>
  <si>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</si>
  <si>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</si>
  <si>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</si>
  <si>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</si>
  <si>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</si>
  <si>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</si>
  <si>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</si>
  <si>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</si>
  <si>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</si>
  <si>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</si>
  <si>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</si>
  <si>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</si>
  <si>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</si>
  <si>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</si>
  <si>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</si>
  <si>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</si>
  <si>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</si>
  <si>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</si>
  <si>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</si>
  <si>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</si>
  <si>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</si>
  <si>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</si>
  <si>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</si>
  <si>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</si>
  <si>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</si>
  <si>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</si>
  <si>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</si>
  <si>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</si>
  <si>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</si>
  <si>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</si>
  <si>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</si>
  <si>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</si>
  <si>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</si>
  <si>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</si>
  <si>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</si>
  <si>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</si>
  <si>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</si>
  <si>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</si>
  <si>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</si>
  <si>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</si>
  <si>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</si>
  <si>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</si>
  <si>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</si>
  <si>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</si>
  <si>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</si>
  <si>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</si>
  <si>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</si>
  <si>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</si>
  <si>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</si>
  <si>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</si>
  <si>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</si>
  <si>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</si>
  <si>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</si>
  <si>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</si>
  <si>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</si>
  <si>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</si>
  <si>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</si>
  <si>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</si>
  <si>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</si>
  <si>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</si>
  <si>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</si>
  <si>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</si>
  <si>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</si>
  <si>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</si>
  <si>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</si>
  <si>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</si>
  <si>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</si>
  <si>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</si>
  <si>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</si>
  <si>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</si>
  <si>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</si>
  <si>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</si>
  <si>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</si>
  <si>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</si>
  <si>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</si>
  <si>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</si>
  <si>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</si>
  <si>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</si>
  <si>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</si>
  <si>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</si>
  <si>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</si>
  <si>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</si>
  <si>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</si>
  <si>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</si>
  <si>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</si>
  <si>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</si>
  <si>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</si>
  <si>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</si>
  <si>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</si>
  <si>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</si>
  <si>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</si>
  <si>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</si>
  <si>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</si>
  <si>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</si>
  <si>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</si>
  <si>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</si>
  <si>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</si>
  <si>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</si>
  <si>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</si>
  <si>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</si>
  <si>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</si>
  <si>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</si>
  <si>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</si>
  <si>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</si>
  <si>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</si>
  <si>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</si>
  <si>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</si>
  <si>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</si>
  <si>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</si>
  <si>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</si>
  <si>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</si>
  <si>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</si>
  <si>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</si>
  <si>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</si>
  <si>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</si>
  <si>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</si>
  <si>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</si>
  <si>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</si>
  <si>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</si>
  <si>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</si>
  <si>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</si>
  <si>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</si>
  <si>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</si>
  <si>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</si>
  <si>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</si>
  <si>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</si>
  <si>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</si>
  <si>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</si>
  <si>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</si>
  <si>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</si>
  <si>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</si>
  <si>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</si>
  <si>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</si>
  <si>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</si>
  <si>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</si>
  <si>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</si>
  <si>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</si>
  <si>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</si>
  <si>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</si>
  <si>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</si>
  <si>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</si>
  <si>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</si>
  <si>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</si>
  <si>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</si>
  <si>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</si>
  <si>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</si>
  <si>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</si>
  <si>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</si>
  <si>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</si>
  <si>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</si>
  <si>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</si>
  <si>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</si>
  <si>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</si>
  <si>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</si>
  <si>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</si>
  <si>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</si>
  <si>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</si>
  <si>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</si>
  <si>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</si>
  <si>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</si>
  <si>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</si>
  <si>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</si>
  <si>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</si>
  <si>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</si>
  <si>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</si>
  <si>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</si>
  <si>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</si>
  <si>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</si>
  <si>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</si>
  <si>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</si>
  <si>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</si>
  <si>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</si>
  <si>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</si>
  <si>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</si>
  <si>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</si>
  <si>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</si>
  <si>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</si>
  <si>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</si>
  <si>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</si>
  <si>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</si>
  <si>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</si>
  <si>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</si>
  <si>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</si>
  <si>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</si>
  <si>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</si>
  <si>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</si>
  <si>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</si>
  <si>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</si>
  <si>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</si>
  <si>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</si>
  <si>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</si>
  <si>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</si>
  <si>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</si>
  <si>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</si>
  <si>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</si>
  <si>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</si>
  <si>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</si>
  <si>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</si>
  <si>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</si>
  <si>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</si>
  <si>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</si>
  <si>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</si>
  <si>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</si>
  <si>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</si>
  <si>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</si>
  <si>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</si>
  <si>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</si>
  <si>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</si>
  <si>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</si>
  <si>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</si>
  <si>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</si>
  <si>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</si>
  <si>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</si>
  <si>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</si>
  <si>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</si>
  <si>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</si>
  <si>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</si>
  <si>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</si>
  <si>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</si>
  <si>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</si>
  <si>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</si>
  <si>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</si>
  <si>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</si>
  <si>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</si>
  <si>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</si>
  <si>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</si>
  <si>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</si>
  <si>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</si>
  <si>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</si>
  <si>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</si>
  <si>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</si>
  <si>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</si>
  <si>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</si>
  <si>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</si>
  <si>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</si>
  <si>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</si>
  <si>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</si>
  <si>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</si>
  <si>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</si>
  <si>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</si>
  <si>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</si>
  <si>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</si>
  <si>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</si>
  <si>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</si>
  <si>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</si>
  <si>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</si>
  <si>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</si>
  <si>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</si>
  <si>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</si>
  <si>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</si>
  <si>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</si>
  <si>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</si>
  <si>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</si>
  <si>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</si>
  <si>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</si>
  <si>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</si>
  <si>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</si>
  <si>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</si>
  <si>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</si>
  <si>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</si>
  <si>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</si>
  <si>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</si>
  <si>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</si>
  <si>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</si>
  <si>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</si>
  <si>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</si>
  <si>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</si>
  <si>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</si>
  <si>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</si>
  <si>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</si>
  <si>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</si>
  <si>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</si>
  <si>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</si>
  <si>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</si>
  <si>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</si>
  <si>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</si>
  <si>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</si>
  <si>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</si>
  <si>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</si>
  <si>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</si>
  <si>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</si>
  <si>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</si>
  <si>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</si>
  <si>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</si>
  <si>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</si>
  <si>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</si>
  <si>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</si>
  <si>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</si>
  <si>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</si>
  <si>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</si>
  <si>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</si>
  <si>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</si>
  <si>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</si>
  <si>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</si>
  <si>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</si>
  <si>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</si>
  <si>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</si>
  <si>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</si>
  <si>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</si>
  <si>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</si>
  <si>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</si>
  <si>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</si>
  <si>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</si>
  <si>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</si>
  <si>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</si>
  <si>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</si>
  <si>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</si>
  <si>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</si>
  <si>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</si>
  <si>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</si>
  <si>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</si>
  <si>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</si>
  <si>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</si>
  <si>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</si>
  <si>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</si>
  <si>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</si>
  <si>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</si>
  <si>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</si>
  <si>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</si>
  <si>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</si>
  <si>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</si>
  <si>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</si>
  <si>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</si>
  <si>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</si>
  <si>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</si>
  <si>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</si>
  <si>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</si>
  <si>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</si>
  <si>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</si>
  <si>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</si>
  <si>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</si>
  <si>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</si>
  <si>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</si>
  <si>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</si>
  <si>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</si>
  <si>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</si>
  <si>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</si>
  <si>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</si>
  <si>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</si>
  <si>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</si>
  <si>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</si>
  <si>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</si>
  <si>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</si>
  <si>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</si>
  <si>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</si>
  <si>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</si>
  <si>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</si>
  <si>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</si>
  <si>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</si>
  <si>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</si>
  <si>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</si>
  <si>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</si>
  <si>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</si>
  <si>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</si>
  <si>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</si>
  <si>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</si>
  <si>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</si>
  <si>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</si>
  <si>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</si>
  <si>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</si>
  <si>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</si>
  <si>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</si>
  <si>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</si>
  <si>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</si>
  <si>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</si>
  <si>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</si>
  <si>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</si>
  <si>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</si>
  <si>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</si>
  <si>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</si>
  <si>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</si>
  <si>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</si>
  <si>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</si>
  <si>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</si>
  <si>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</si>
  <si>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</si>
  <si>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</si>
  <si>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</si>
  <si>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</si>
  <si>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</si>
  <si>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</si>
  <si>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</si>
  <si>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</si>
  <si>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</si>
  <si>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</si>
  <si>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</si>
  <si>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</si>
  <si>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</si>
  <si>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</si>
  <si>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</si>
  <si>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</si>
  <si>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</si>
  <si>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</si>
  <si>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</si>
  <si>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</si>
  <si>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</si>
  <si>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</si>
  <si>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</si>
  <si>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</si>
  <si>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</si>
  <si>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</si>
  <si>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</si>
  <si>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</si>
  <si>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</si>
  <si>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</si>
  <si>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</si>
  <si>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</si>
  <si>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</si>
  <si>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</si>
  <si>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</si>
  <si>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</si>
  <si>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</si>
  <si>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</si>
  <si>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</si>
  <si>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</si>
  <si>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</si>
  <si>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</si>
  <si>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</si>
  <si>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</si>
  <si>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</si>
  <si>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</si>
  <si>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</si>
  <si>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</si>
  <si>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</si>
  <si>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</si>
  <si>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</si>
  <si>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</si>
  <si>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</si>
  <si>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</si>
  <si>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</si>
  <si>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</si>
  <si>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</si>
  <si>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</si>
  <si>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</si>
  <si>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</si>
  <si>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</si>
  <si>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</si>
  <si>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</si>
  <si>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</si>
  <si>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</si>
  <si>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</si>
  <si>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</si>
  <si>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</si>
  <si>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</si>
  <si>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</si>
  <si>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</si>
  <si>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</si>
  <si>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</si>
  <si>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</si>
  <si>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</si>
  <si>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</si>
  <si>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</si>
  <si>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</si>
  <si>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</si>
  <si>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</si>
  <si>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</si>
  <si>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</si>
  <si>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</si>
  <si>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</si>
  <si>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</si>
  <si>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</si>
  <si>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</si>
  <si>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</si>
  <si>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</si>
  <si>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</si>
  <si>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</si>
  <si>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</si>
  <si>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</si>
  <si>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</si>
  <si>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</si>
  <si>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</si>
  <si>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</si>
  <si>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</si>
  <si>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</si>
  <si>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</si>
  <si>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</si>
  <si>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</si>
  <si>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</si>
  <si>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</si>
  <si>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</si>
  <si>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</si>
  <si>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</si>
  <si>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</si>
  <si>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</si>
  <si>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</si>
  <si>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</si>
  <si>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</si>
  <si>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</si>
  <si>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</si>
  <si>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</si>
  <si>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</si>
  <si>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</si>
  <si>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</si>
  <si>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</si>
  <si>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</si>
  <si>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</si>
  <si>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</si>
  <si>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</si>
  <si>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</si>
  <si>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</si>
  <si>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</si>
  <si>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</si>
  <si>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</si>
  <si>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</si>
  <si>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</si>
  <si>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</si>
  <si>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</si>
  <si>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</si>
  <si>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</si>
  <si>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</si>
  <si>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</si>
  <si>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</si>
  <si>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</si>
  <si>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</si>
  <si>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</si>
  <si>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</si>
  <si>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</si>
  <si>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</si>
  <si>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</si>
  <si>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</si>
  <si>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</si>
  <si>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</si>
  <si>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</si>
  <si>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</si>
  <si>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</si>
  <si>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</si>
  <si>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</si>
  <si>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</si>
  <si>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</si>
  <si>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</si>
  <si>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</si>
  <si>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</si>
  <si>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</si>
  <si>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</si>
  <si>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</si>
  <si>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</si>
  <si>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</si>
  <si>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</si>
  <si>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</si>
  <si>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</si>
  <si>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</si>
  <si>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</si>
  <si>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</si>
  <si>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</si>
  <si>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</si>
  <si>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</si>
  <si>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</si>
  <si>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</si>
  <si>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</si>
  <si>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</si>
  <si>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</si>
  <si>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</si>
  <si>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</si>
  <si>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</si>
  <si>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</si>
  <si>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</si>
  <si>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</si>
  <si>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</si>
  <si>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</si>
  <si>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</si>
  <si>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</si>
  <si>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</si>
  <si>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</si>
  <si>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</si>
  <si>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</si>
  <si>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</si>
  <si>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</si>
  <si>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</si>
  <si>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</si>
  <si>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</si>
  <si>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</si>
  <si>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</si>
  <si>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</si>
  <si>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</si>
  <si>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</si>
  <si>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</si>
  <si>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</si>
  <si>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</si>
  <si>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</si>
  <si>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</si>
  <si>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</si>
  <si>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</si>
  <si>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</si>
  <si>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</si>
  <si>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</si>
  <si>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</si>
  <si>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</si>
  <si>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</si>
  <si>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</si>
  <si>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</si>
  <si>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</si>
  <si>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</si>
  <si>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</si>
  <si>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</si>
  <si>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</si>
  <si>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</si>
  <si>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</si>
  <si>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</si>
  <si>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</si>
  <si>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</si>
  <si>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</si>
  <si>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</si>
  <si>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</si>
  <si>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</si>
  <si>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</si>
  <si>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</si>
  <si>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</si>
  <si>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</si>
  <si>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</si>
  <si>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</si>
  <si>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</si>
  <si>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</si>
  <si>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</si>
  <si>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</si>
  <si>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</si>
  <si>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</si>
  <si>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</si>
  <si>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</si>
  <si>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</si>
  <si>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</si>
  <si>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</si>
  <si>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</si>
  <si>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</si>
  <si>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</si>
  <si>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</si>
  <si>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</si>
  <si>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</si>
  <si>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</si>
  <si>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</si>
  <si>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</si>
  <si>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</si>
  <si>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</si>
  <si>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</si>
  <si>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</si>
  <si>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</si>
  <si>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</si>
  <si>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</si>
  <si>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</si>
  <si>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</si>
  <si>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</si>
  <si>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</si>
  <si>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</si>
  <si>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</si>
  <si>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</si>
  <si>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</si>
  <si>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</si>
  <si>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</si>
  <si>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</si>
  <si>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</si>
  <si>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</si>
  <si>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</si>
  <si>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</si>
  <si>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</si>
  <si>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</si>
  <si>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</si>
  <si>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</si>
  <si>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</si>
  <si>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</si>
  <si>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</si>
  <si>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</si>
  <si>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</si>
  <si>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</si>
  <si>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</si>
  <si>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</si>
  <si>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</si>
  <si>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</si>
  <si>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</si>
  <si>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</si>
  <si>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</si>
  <si>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</si>
  <si>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</si>
  <si>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</si>
  <si>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</si>
  <si>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</si>
  <si>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</si>
  <si>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</si>
  <si>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</si>
  <si>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</si>
  <si>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</si>
  <si>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</si>
  <si>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</si>
  <si>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</si>
  <si>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</si>
  <si>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</si>
  <si>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</si>
  <si>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</si>
  <si>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</si>
  <si>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</si>
  <si>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</si>
  <si>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</si>
  <si>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</si>
  <si>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</si>
  <si>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</si>
  <si>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</si>
  <si>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</si>
  <si>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</si>
  <si>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</si>
  <si>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</si>
  <si>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</si>
  <si>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</si>
  <si>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</si>
  <si>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</si>
  <si>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</si>
  <si>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</si>
  <si>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</si>
  <si>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</si>
  <si>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</si>
  <si>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</si>
  <si>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</si>
  <si>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</si>
  <si>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</si>
  <si>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</si>
  <si>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</si>
  <si>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</si>
  <si>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</si>
  <si>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</si>
  <si>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</si>
  <si>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</si>
  <si>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</si>
  <si>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</si>
  <si>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</si>
  <si>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</si>
  <si>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</si>
  <si>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</si>
  <si>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</si>
  <si>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</si>
  <si>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</si>
  <si>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</si>
  <si>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</si>
  <si>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</si>
  <si>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</si>
  <si>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</si>
  <si>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</si>
  <si>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</si>
  <si>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</si>
  <si>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</si>
  <si>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</si>
  <si>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</si>
  <si>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</si>
  <si>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</si>
  <si>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</si>
  <si>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</si>
  <si>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</si>
  <si>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</si>
  <si>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</si>
  <si>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</si>
  <si>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</si>
  <si>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</si>
  <si>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</si>
  <si>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</si>
  <si>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</si>
  <si>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</si>
  <si>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</si>
  <si>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</si>
  <si>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</si>
  <si>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</si>
  <si>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</si>
  <si>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</si>
  <si>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</si>
  <si>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</si>
  <si>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</si>
  <si>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</si>
  <si>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</si>
  <si>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</si>
  <si>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</si>
  <si>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</si>
  <si>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</si>
  <si>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</si>
  <si>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</si>
  <si>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</si>
  <si>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</si>
  <si>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</si>
  <si>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</si>
  <si>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</si>
  <si>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</si>
  <si>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</si>
  <si>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</si>
  <si>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</si>
  <si>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</si>
  <si>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</si>
  <si>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</si>
  <si>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</si>
  <si>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</si>
  <si>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</si>
  <si>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</si>
  <si>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</si>
  <si>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</si>
  <si>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</si>
  <si>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</si>
  <si>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</si>
  <si>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</si>
  <si>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</si>
  <si>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</si>
  <si>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</si>
  <si>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</si>
  <si>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</si>
  <si>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</si>
  <si>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</si>
  <si>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</si>
  <si>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</si>
  <si>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</si>
  <si>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</si>
  <si>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</si>
  <si>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</si>
  <si>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</si>
  <si>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</si>
  <si>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</si>
  <si>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</si>
  <si>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</si>
  <si>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</si>
  <si>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</si>
  <si>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</si>
  <si>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</si>
  <si>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</si>
  <si>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</si>
  <si>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</si>
  <si>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</si>
  <si>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</si>
  <si>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</si>
  <si>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</si>
  <si>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</si>
  <si>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</si>
  <si>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</si>
  <si>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</si>
  <si>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</si>
  <si>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</si>
  <si>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</si>
  <si>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</si>
  <si>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</si>
  <si>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</si>
  <si>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</si>
  <si>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</si>
  <si>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</si>
  <si>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</si>
  <si>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</si>
  <si>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</si>
  <si>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</si>
  <si>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</si>
  <si>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</si>
  <si>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</si>
  <si>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</si>
  <si>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</si>
  <si>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</si>
  <si>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</si>
  <si>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</si>
  <si>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</si>
  <si>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</si>
  <si>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</si>
  <si>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</si>
  <si>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</si>
  <si>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</si>
  <si>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</si>
  <si>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</si>
  <si>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</si>
  <si>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</si>
  <si>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</si>
  <si>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</si>
  <si>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</si>
  <si>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</si>
  <si>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</si>
  <si>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</si>
  <si>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</si>
  <si>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</si>
  <si>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</si>
  <si>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</si>
  <si>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</si>
  <si>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</si>
  <si>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</si>
  <si>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</si>
  <si>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</si>
  <si>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</si>
  <si>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</si>
  <si>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</si>
  <si>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</si>
  <si>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</si>
  <si>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</si>
  <si>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</si>
  <si>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</si>
  <si>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</si>
  <si>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</si>
  <si>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</si>
  <si>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</si>
  <si>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</si>
  <si>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</si>
  <si>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</si>
  <si>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</si>
  <si>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</si>
  <si>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</si>
  <si>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</si>
  <si>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</si>
  <si>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</si>
  <si>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</si>
  <si>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</si>
  <si>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</si>
  <si>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</si>
  <si>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</si>
  <si>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</si>
  <si>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</si>
  <si>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</si>
  <si>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</si>
  <si>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</si>
  <si>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</si>
  <si>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</si>
  <si>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</si>
  <si>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</si>
  <si>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</si>
  <si>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</si>
  <si>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</si>
  <si>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</si>
  <si>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</si>
  <si>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</si>
  <si>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</si>
  <si>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</si>
  <si>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</si>
  <si>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</si>
  <si>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</si>
  <si>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</si>
  <si>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</si>
  <si>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</si>
  <si>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</si>
  <si>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</si>
  <si>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</si>
  <si>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</si>
  <si>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</si>
  <si>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</si>
  <si>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</si>
  <si>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</si>
  <si>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</si>
  <si>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</si>
  <si>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</si>
  <si>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</si>
  <si>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</si>
  <si>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</si>
  <si>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</si>
  <si>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</si>
  <si>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</si>
  <si>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</si>
  <si>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</si>
  <si>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</si>
  <si>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</si>
  <si>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</si>
  <si>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</si>
  <si>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</si>
  <si>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</si>
  <si>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</si>
  <si>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</si>
  <si>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</si>
  <si>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</si>
  <si>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</si>
  <si>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</si>
  <si>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</si>
  <si>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</si>
  <si>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</si>
  <si>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</si>
  <si>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</si>
  <si>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</si>
  <si>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</si>
  <si>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</si>
  <si>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</si>
  <si>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</si>
  <si>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</si>
  <si>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</si>
  <si>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</si>
  <si>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</si>
  <si>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</si>
  <si>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</si>
  <si>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</si>
  <si>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</si>
  <si>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</si>
  <si>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</si>
  <si>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</si>
  <si>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</si>
  <si>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</si>
  <si>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</si>
  <si>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</si>
  <si>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</si>
  <si>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</si>
  <si>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</si>
  <si>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</si>
  <si>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</si>
  <si>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</si>
  <si>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</si>
  <si>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</si>
  <si>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</si>
  <si>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</si>
  <si>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</si>
  <si>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</si>
  <si>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</si>
  <si>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</si>
  <si>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</si>
  <si>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</si>
  <si>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</si>
  <si>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</si>
  <si>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</si>
  <si>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</si>
  <si>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</si>
  <si>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</si>
  <si>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</si>
  <si>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</si>
  <si>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</si>
  <si>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</si>
  <si>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</si>
  <si>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</si>
  <si>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</si>
  <si>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</si>
  <si>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</si>
  <si>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</si>
  <si>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</si>
  <si>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</si>
  <si>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</si>
  <si>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</si>
  <si>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</si>
  <si>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</si>
  <si>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</si>
  <si>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</si>
  <si>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</si>
  <si>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</si>
  <si>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</si>
  <si>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</si>
  <si>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</si>
  <si>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</si>
  <si>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</si>
  <si>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</si>
  <si>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</si>
  <si>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</si>
  <si>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</si>
  <si>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</si>
  <si>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</si>
  <si>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</si>
  <si>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</si>
  <si>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</si>
  <si>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</si>
  <si>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</si>
  <si>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</si>
  <si>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</si>
  <si>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</si>
  <si>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</si>
  <si>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</si>
  <si>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</si>
  <si>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</si>
  <si>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</si>
  <si>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</si>
  <si>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</si>
  <si>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</si>
  <si>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</si>
  <si>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</si>
  <si>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</si>
  <si>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</si>
  <si>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</si>
  <si>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</si>
  <si>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</si>
  <si>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</si>
  <si>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</si>
  <si>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</si>
  <si>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</si>
  <si>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</si>
  <si>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</si>
  <si>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</si>
  <si>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</si>
  <si>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</si>
  <si>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</si>
  <si>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</si>
  <si>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</si>
  <si>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</si>
  <si>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</si>
  <si>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</si>
  <si>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</si>
  <si>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</si>
  <si>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</si>
  <si>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</si>
  <si>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</si>
  <si>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</si>
  <si>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</si>
  <si>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</si>
  <si>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</si>
  <si>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</si>
  <si>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</si>
  <si>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</si>
  <si>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</si>
  <si>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</si>
  <si>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</si>
  <si>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</si>
  <si>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</si>
  <si>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</si>
  <si>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</si>
  <si>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</si>
  <si>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</si>
  <si>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</si>
  <si>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</si>
  <si>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</si>
  <si>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</si>
  <si>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</si>
  <si>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</si>
  <si>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</si>
  <si>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</si>
  <si>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</si>
  <si>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</si>
  <si>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</si>
  <si>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</si>
  <si>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</si>
  <si>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</si>
  <si>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</si>
  <si>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</si>
  <si>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</si>
  <si>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</si>
  <si>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</si>
  <si>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</si>
  <si>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</si>
  <si>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</si>
  <si>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</si>
  <si>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</si>
  <si>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</si>
  <si>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</si>
  <si>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</si>
  <si>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</si>
  <si>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</si>
  <si>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</si>
  <si>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</si>
  <si>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</si>
  <si>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</si>
  <si>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</si>
  <si>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</si>
  <si>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</si>
  <si>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</si>
  <si>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</si>
  <si>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</si>
  <si>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</si>
  <si>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</si>
  <si>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</si>
  <si>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</si>
  <si>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</si>
  <si>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</si>
  <si>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</si>
  <si>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</si>
  <si>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</si>
  <si>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</si>
  <si>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</si>
  <si>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</si>
  <si>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</si>
  <si>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</si>
  <si>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</si>
  <si>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</si>
  <si>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</si>
  <si>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</si>
  <si>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</si>
  <si>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</si>
  <si>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</si>
  <si>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</si>
  <si>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</si>
  <si>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</si>
  <si>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</si>
  <si>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</si>
  <si>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</si>
  <si>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</si>
  <si>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</si>
  <si>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</si>
  <si>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</si>
  <si>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</si>
  <si>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</si>
  <si>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</si>
  <si>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</si>
  <si>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</si>
  <si>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</si>
  <si>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</si>
  <si>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</si>
  <si>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</si>
  <si>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</si>
  <si>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</si>
  <si>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</si>
  <si>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</si>
  <si>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</si>
  <si>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</si>
  <si>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</si>
  <si>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</si>
  <si>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</si>
  <si>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</si>
  <si>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</si>
  <si>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</si>
  <si>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</si>
  <si>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</si>
  <si>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</si>
  <si>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</si>
  <si>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</si>
  <si>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</si>
  <si>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</si>
  <si>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</si>
  <si>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</si>
  <si>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</si>
  <si>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</si>
  <si>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</si>
  <si>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</si>
  <si>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</si>
  <si>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</si>
  <si>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</si>
  <si>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</si>
  <si>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</si>
  <si>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</si>
  <si>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</si>
  <si>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</si>
  <si>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</si>
  <si>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</si>
  <si>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</si>
  <si>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</si>
  <si>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</si>
  <si>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</si>
  <si>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</si>
  <si>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</si>
  <si>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</si>
  <si>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</si>
  <si>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</si>
  <si>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</si>
  <si>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</si>
  <si>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</si>
  <si>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</si>
  <si>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</si>
  <si>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</si>
  <si>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</si>
  <si>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</si>
  <si>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</si>
  <si>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</si>
  <si>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</si>
  <si>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</si>
  <si>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</si>
  <si>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</si>
  <si>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</si>
  <si>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</si>
  <si>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</si>
  <si>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</si>
  <si>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</si>
  <si>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</si>
  <si>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</si>
  <si>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</si>
  <si>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</si>
  <si>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</si>
  <si>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</si>
  <si>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</si>
  <si>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</si>
  <si>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</si>
  <si>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</si>
  <si>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</si>
  <si>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</si>
  <si>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</si>
  <si>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</si>
  <si>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</si>
  <si>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</si>
  <si>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</si>
  <si>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</si>
  <si>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</si>
  <si>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</si>
  <si>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</si>
  <si>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</si>
  <si>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</si>
  <si>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</si>
  <si>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</si>
  <si>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</si>
  <si>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</si>
  <si>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</si>
  <si>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</si>
  <si>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</si>
  <si>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</si>
  <si>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</si>
  <si>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</si>
  <si>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</si>
  <si>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</si>
  <si>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</si>
  <si>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</si>
  <si>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</si>
  <si>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</si>
  <si>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</si>
  <si>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</si>
  <si>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</si>
  <si>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</si>
  <si>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</si>
  <si>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</si>
  <si>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</si>
  <si>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</si>
  <si>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</si>
  <si>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</si>
  <si>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</si>
  <si>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</si>
  <si>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</si>
  <si>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</si>
  <si>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</si>
  <si>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</si>
  <si>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</si>
  <si>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</si>
  <si>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</si>
  <si>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</si>
  <si>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</si>
  <si>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</si>
  <si>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</si>
  <si>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</si>
  <si>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</si>
  <si>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</si>
  <si>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</si>
  <si>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</si>
  <si>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</si>
  <si>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</si>
  <si>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</si>
  <si>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</si>
  <si>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</si>
  <si>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</si>
  <si>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</si>
  <si>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</si>
  <si>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</si>
  <si>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</si>
  <si>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</si>
  <si>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</si>
  <si>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</si>
  <si>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</si>
  <si>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</si>
  <si>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</si>
  <si>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</si>
  <si>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</si>
  <si>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</si>
  <si>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</si>
  <si>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</si>
  <si>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</si>
  <si>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</si>
  <si>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</si>
  <si>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</si>
  <si>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</si>
  <si>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</si>
  <si>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</si>
  <si>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</si>
  <si>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</si>
  <si>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</si>
  <si>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</si>
  <si>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</si>
  <si>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</si>
  <si>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</si>
  <si>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</si>
  <si>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</si>
  <si>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</si>
  <si>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</si>
  <si>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</si>
  <si>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</si>
  <si>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</si>
  <si>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</si>
  <si>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</si>
  <si>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</si>
  <si>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</si>
  <si>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</si>
  <si>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</si>
  <si>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</si>
  <si>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</si>
  <si>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</si>
  <si>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</si>
  <si>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</si>
  <si>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</si>
  <si>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</si>
  <si>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</si>
  <si>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</si>
  <si>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</si>
  <si>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</si>
  <si>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</si>
  <si>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</si>
  <si>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</si>
  <si>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</si>
  <si>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</si>
  <si>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</si>
  <si>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</si>
  <si>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</si>
  <si>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</si>
  <si>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</si>
  <si>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</si>
  <si>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</si>
  <si>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</si>
  <si>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</si>
  <si>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</si>
  <si>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</si>
  <si>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</si>
  <si>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</si>
  <si>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</si>
  <si>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</si>
  <si>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</si>
  <si>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</si>
  <si>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</si>
  <si>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</si>
  <si>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</si>
  <si>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</si>
  <si>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</si>
  <si>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</si>
  <si>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</si>
  <si>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</si>
  <si>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</si>
  <si>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</si>
  <si>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</si>
  <si>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</si>
  <si>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</si>
  <si>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</si>
  <si>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</si>
  <si>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</si>
  <si>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</si>
  <si>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</si>
  <si>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</si>
  <si>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</si>
  <si>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</si>
  <si>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</si>
  <si>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</si>
  <si>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</si>
  <si>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</si>
  <si>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</si>
  <si>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</si>
  <si>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</si>
  <si>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</si>
  <si>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</si>
  <si>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</si>
  <si>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</si>
  <si>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</si>
  <si>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</si>
  <si>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</si>
  <si>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</si>
  <si>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</si>
  <si>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</si>
  <si>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</si>
  <si>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</si>
  <si>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</si>
  <si>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</si>
  <si>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</si>
  <si>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</si>
  <si>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</si>
  <si>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</si>
  <si>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</si>
  <si>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</si>
  <si>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</si>
  <si>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</si>
  <si>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</si>
  <si>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</si>
  <si>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</si>
  <si>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</si>
  <si>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</si>
  <si>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</si>
  <si>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</si>
  <si>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</si>
  <si>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</si>
  <si>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</si>
  <si>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</si>
  <si>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</si>
  <si>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</si>
  <si>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</si>
  <si>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</si>
  <si>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</si>
  <si>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</si>
  <si>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</si>
  <si>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</si>
  <si>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</si>
  <si>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</si>
  <si>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</si>
  <si>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</si>
  <si>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</si>
  <si>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</si>
  <si>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</si>
  <si>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</si>
  <si>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</si>
  <si>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</si>
  <si>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</si>
  <si>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</si>
  <si>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</si>
  <si>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</si>
  <si>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</si>
  <si>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</si>
  <si>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</si>
  <si>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</si>
  <si>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</si>
  <si>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</si>
  <si>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</si>
  <si>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</si>
  <si>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</si>
  <si>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</si>
  <si>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</si>
  <si>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</si>
  <si>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</si>
  <si>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</si>
  <si>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</si>
  <si>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</si>
  <si>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</si>
  <si>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</si>
  <si>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</si>
  <si>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</si>
  <si>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</si>
  <si>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</si>
  <si>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</si>
  <si>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</si>
  <si>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</si>
  <si>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</si>
  <si>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</si>
  <si>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</si>
  <si>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</si>
  <si>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</si>
  <si>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</si>
  <si>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</si>
  <si>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</si>
  <si>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</si>
  <si>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</si>
  <si>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</si>
  <si>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</si>
  <si>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</si>
  <si>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</si>
  <si>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</si>
  <si>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</si>
  <si>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</si>
  <si>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</si>
  <si>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</si>
  <si>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</si>
  <si>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</si>
  <si>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</si>
  <si>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</si>
  <si>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</si>
  <si>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</si>
  <si>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</si>
  <si>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</si>
  <si>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</si>
  <si>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</si>
  <si>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</si>
  <si>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</si>
  <si>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</si>
  <si>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</si>
  <si>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</si>
  <si>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</si>
  <si>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</si>
  <si>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</si>
  <si>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</si>
  <si>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</si>
  <si>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</si>
  <si>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</si>
  <si>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</si>
  <si>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</si>
  <si>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</si>
  <si>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</si>
  <si>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</si>
  <si>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</si>
  <si>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</si>
  <si>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</si>
  <si>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</si>
  <si>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</si>
  <si>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</si>
  <si>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</si>
  <si>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</si>
  <si>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</si>
  <si>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</si>
  <si>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</si>
  <si>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</si>
  <si>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</si>
  <si>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</si>
  <si>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</si>
  <si>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</si>
  <si>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</si>
  <si>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</si>
  <si>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</si>
  <si>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</si>
  <si>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</si>
  <si>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</si>
  <si>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</si>
  <si>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</si>
  <si>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</si>
  <si>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</si>
  <si>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</si>
  <si>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</si>
  <si>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</si>
  <si>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</si>
  <si>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</si>
  <si>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</si>
  <si>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</si>
  <si>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</si>
  <si>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</si>
  <si>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</si>
  <si>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</si>
  <si>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</si>
  <si>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</si>
  <si>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</si>
  <si>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</si>
  <si>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</si>
  <si>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</si>
  <si>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</si>
  <si>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</si>
  <si>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</si>
  <si>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</si>
  <si>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</si>
  <si>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</si>
  <si>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</si>
  <si>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</si>
  <si>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</si>
  <si>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</si>
  <si>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</si>
  <si>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</si>
  <si>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</si>
  <si>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</si>
  <si>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</si>
  <si>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</si>
  <si>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</si>
  <si>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</si>
  <si>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</si>
  <si>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</si>
  <si>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</si>
  <si>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</si>
  <si>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</si>
  <si>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</si>
  <si>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</si>
  <si>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</si>
  <si>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</si>
  <si>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</si>
  <si>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</si>
  <si>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</si>
  <si>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</si>
  <si>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</si>
  <si>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</si>
  <si>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</si>
  <si>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</si>
  <si>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</si>
  <si>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</si>
  <si>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</si>
  <si>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</si>
  <si>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</si>
  <si>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</si>
  <si>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</si>
  <si>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</si>
  <si>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</si>
  <si>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</si>
  <si>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</si>
  <si>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</si>
  <si>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</si>
  <si>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</si>
  <si>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</si>
  <si>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</si>
  <si>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</si>
  <si>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</si>
  <si>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</si>
  <si>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</si>
  <si>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</si>
  <si>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</si>
  <si>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</si>
  <si>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</si>
  <si>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</si>
  <si>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</si>
  <si>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</si>
  <si>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</si>
  <si>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</si>
  <si>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</si>
  <si>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</si>
  <si>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</si>
  <si>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</si>
  <si>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</si>
  <si>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</si>
  <si>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</si>
  <si>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</si>
  <si>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</si>
  <si>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</si>
  <si>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</si>
  <si>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</si>
  <si>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</si>
  <si>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</si>
  <si>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</si>
  <si>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</si>
  <si>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</si>
  <si>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</si>
  <si>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</si>
  <si>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</si>
  <si>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</si>
  <si>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</si>
  <si>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</si>
  <si>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</si>
  <si>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</si>
  <si>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</si>
  <si>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</si>
  <si>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</si>
  <si>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</si>
  <si>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</si>
  <si>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</si>
  <si>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</si>
  <si>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</si>
  <si>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</si>
  <si>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</si>
  <si>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</si>
  <si>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</si>
  <si>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</si>
  <si>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</si>
  <si>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</si>
  <si>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</si>
  <si>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</si>
  <si>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</si>
  <si>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</si>
  <si>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</si>
  <si>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</si>
  <si>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</si>
  <si>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</si>
  <si>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</si>
  <si>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</si>
  <si>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</si>
  <si>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</si>
  <si>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</si>
  <si>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</si>
  <si>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</si>
  <si>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</si>
  <si>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</si>
  <si>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</si>
  <si>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</si>
  <si>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</si>
  <si>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</si>
  <si>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</si>
  <si>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</si>
  <si>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</si>
  <si>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</si>
  <si>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</si>
  <si>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</si>
  <si>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</si>
  <si>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</si>
  <si>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</si>
  <si>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</si>
  <si>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</si>
  <si>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</si>
  <si>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</si>
  <si>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</si>
  <si>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</si>
  <si>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</si>
  <si>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</si>
  <si>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</si>
  <si>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</si>
  <si>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</si>
  <si>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</si>
  <si>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</si>
  <si>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</si>
  <si>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</si>
  <si>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</si>
  <si>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</si>
  <si>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</si>
  <si>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</si>
  <si>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</si>
  <si>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</si>
  <si>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</si>
  <si>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</si>
  <si>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</si>
  <si>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</si>
  <si>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</si>
  <si>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</si>
  <si>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</si>
  <si>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</si>
  <si>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</si>
  <si>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</si>
  <si>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</si>
  <si>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</si>
  <si>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</si>
  <si>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</si>
  <si>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</si>
  <si>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</si>
  <si>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</si>
  <si>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</si>
  <si>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</si>
  <si>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</si>
  <si>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</si>
  <si>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</si>
  <si>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</si>
  <si>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</si>
  <si>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</si>
  <si>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</si>
  <si>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</si>
  <si>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</si>
  <si>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</si>
  <si>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</si>
  <si>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</si>
  <si>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</si>
  <si>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</si>
  <si>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</si>
  <si>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</si>
  <si>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</si>
  <si>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</si>
  <si>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</si>
  <si>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</si>
  <si>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</si>
  <si>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</si>
  <si>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</si>
  <si>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</si>
  <si>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</si>
  <si>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</si>
  <si>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</si>
  <si>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</si>
  <si>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</si>
  <si>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</si>
  <si>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</si>
  <si>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</si>
  <si>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</si>
  <si>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</si>
  <si>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</si>
  <si>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</si>
  <si>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</si>
  <si>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</si>
  <si>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</si>
  <si>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</si>
  <si>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</si>
  <si>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</si>
  <si>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</si>
  <si>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</si>
  <si>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</si>
  <si>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</si>
  <si>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</si>
  <si>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</si>
  <si>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</si>
  <si>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</si>
  <si>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</si>
  <si>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</si>
  <si>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</si>
  <si>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</si>
  <si>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</si>
  <si>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</si>
  <si>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</si>
  <si>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</si>
  <si>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</si>
  <si>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</si>
  <si>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</si>
  <si>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</si>
  <si>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</si>
  <si>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</si>
  <si>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</si>
  <si>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</si>
  <si>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</si>
  <si>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</si>
  <si>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</si>
  <si>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</si>
  <si>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</si>
  <si>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</si>
  <si>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</si>
  <si>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</si>
  <si>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</si>
  <si>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</si>
  <si>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</si>
  <si>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</si>
  <si>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</si>
  <si>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</si>
  <si>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</si>
  <si>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</si>
  <si>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</si>
  <si>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</si>
  <si>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</si>
  <si>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</si>
  <si>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</si>
  <si>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</si>
  <si>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</si>
  <si>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</si>
  <si>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</si>
  <si>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</si>
  <si>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</si>
  <si>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</si>
  <si>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</si>
  <si>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</si>
  <si>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</si>
  <si>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</si>
  <si>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</si>
  <si>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</si>
  <si>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</si>
  <si>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</si>
  <si>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</si>
  <si>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</si>
  <si>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</si>
  <si>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</si>
  <si>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</si>
  <si>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</si>
  <si>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</si>
  <si>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</si>
  <si>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</si>
  <si>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</si>
  <si>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</si>
  <si>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</si>
  <si>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</si>
  <si>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</si>
  <si>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</si>
  <si>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</si>
  <si>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</si>
  <si>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</si>
  <si>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</si>
  <si>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</si>
  <si>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</si>
  <si>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</si>
  <si>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</si>
  <si>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</si>
  <si>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</si>
  <si>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</si>
  <si>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</si>
  <si>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</si>
  <si>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</si>
  <si>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</si>
  <si>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</si>
  <si>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</si>
  <si>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</si>
  <si>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</si>
  <si>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</si>
  <si>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</si>
  <si>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</si>
  <si>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</si>
  <si>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</si>
  <si>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</si>
  <si>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</si>
  <si>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</si>
  <si>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</si>
  <si>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</si>
  <si>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</si>
  <si>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</si>
  <si>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</si>
  <si>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</si>
  <si>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</si>
  <si>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</si>
  <si>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</si>
  <si>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</si>
  <si>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</si>
  <si>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</si>
  <si>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</si>
  <si>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</si>
  <si>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</si>
  <si>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</si>
  <si>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</si>
  <si>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</si>
  <si>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</si>
  <si>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</si>
  <si>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</si>
  <si>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</si>
  <si>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</si>
  <si>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</si>
  <si>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</si>
  <si>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</si>
  <si>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</si>
  <si>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</si>
  <si>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</si>
  <si>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</si>
  <si>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</si>
  <si>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</si>
  <si>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</si>
  <si>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</si>
  <si>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</si>
  <si>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</si>
  <si>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</si>
  <si>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</si>
  <si>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</si>
  <si>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</si>
  <si>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</si>
  <si>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</si>
  <si>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</si>
  <si>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</si>
  <si>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</si>
  <si>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</si>
  <si>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</si>
  <si>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</si>
  <si>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</si>
  <si>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</si>
  <si>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</si>
  <si>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</si>
  <si>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</si>
  <si>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</si>
  <si>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</si>
  <si>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</si>
  <si>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</si>
  <si>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</si>
  <si>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</si>
  <si>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</si>
  <si>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</si>
  <si>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</si>
  <si>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</si>
  <si>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</si>
  <si>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</si>
  <si>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</si>
  <si>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</si>
  <si>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</si>
  <si>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</si>
  <si>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</si>
  <si>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</si>
  <si>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</si>
  <si>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</si>
  <si>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</si>
  <si>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</si>
  <si>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</si>
  <si>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</si>
  <si>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</si>
  <si>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</si>
  <si>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</si>
  <si>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</si>
  <si>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</si>
  <si>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</si>
  <si>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</si>
  <si>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</si>
  <si>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</si>
  <si>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</si>
  <si>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</si>
  <si>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</si>
  <si>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</si>
  <si>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</si>
  <si>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</si>
  <si>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</si>
  <si>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</si>
  <si>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</si>
  <si>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</si>
  <si>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</si>
  <si>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</si>
  <si>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</si>
  <si>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</si>
  <si>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</si>
  <si>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</si>
  <si>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</si>
  <si>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</si>
  <si>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</si>
  <si>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</si>
  <si>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</si>
  <si>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</si>
  <si>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</si>
  <si>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</si>
  <si>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</si>
  <si>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</si>
  <si>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</si>
  <si>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</si>
  <si>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</si>
  <si>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</si>
  <si>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</si>
  <si>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</si>
  <si>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</si>
  <si>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</si>
  <si>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</si>
  <si>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</si>
  <si>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</si>
  <si>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</si>
  <si>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</si>
  <si>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</si>
  <si>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</si>
  <si>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</si>
  <si>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</si>
  <si>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</si>
  <si>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</si>
  <si>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</si>
  <si>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</si>
  <si>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</si>
  <si>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</si>
  <si>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</si>
  <si>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</si>
  <si>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</si>
  <si>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</si>
  <si>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</si>
  <si>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</si>
  <si>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</si>
  <si>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</si>
  <si>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</si>
  <si>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</si>
  <si>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</si>
  <si>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</si>
  <si>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</si>
  <si>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</si>
  <si>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</si>
  <si>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</si>
  <si>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</si>
  <si>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</si>
  <si>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</si>
  <si>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</si>
  <si>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</si>
  <si>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</si>
  <si>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</si>
  <si>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</si>
  <si>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</si>
  <si>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</si>
  <si>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</si>
  <si>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</si>
  <si>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</si>
  <si>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</si>
  <si>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</si>
  <si>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</si>
  <si>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</si>
  <si>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</si>
  <si>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</si>
  <si>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</si>
  <si>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</si>
  <si>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</si>
  <si>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</si>
  <si>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</si>
  <si>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</si>
  <si>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</si>
  <si>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</si>
  <si>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</si>
  <si>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</si>
  <si>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</si>
  <si>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</si>
  <si>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</si>
  <si>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</si>
  <si>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</si>
  <si>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</si>
  <si>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</si>
  <si>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</si>
  <si>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</si>
  <si>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</si>
  <si>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</si>
  <si>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</si>
  <si>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</si>
  <si>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</si>
  <si>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</si>
  <si>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</si>
  <si>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</si>
  <si>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</si>
  <si>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</si>
  <si>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</si>
  <si>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</si>
  <si>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</si>
  <si>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</si>
  <si>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</si>
  <si>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</si>
  <si>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</si>
  <si>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</si>
  <si>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</si>
  <si>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</si>
  <si>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</si>
  <si>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</si>
  <si>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</si>
  <si>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</si>
  <si>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</si>
  <si>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</si>
  <si>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</si>
  <si>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</si>
  <si>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</si>
  <si>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</si>
  <si>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</si>
  <si>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</si>
  <si>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</si>
  <si>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</si>
  <si>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</si>
  <si>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</si>
  <si>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</si>
  <si>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</si>
  <si>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</si>
  <si>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</si>
  <si>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</si>
  <si>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</si>
  <si>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</si>
  <si>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</si>
  <si>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</si>
  <si>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</si>
  <si>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</si>
  <si>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</si>
  <si>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</si>
  <si>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</si>
  <si>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</si>
  <si>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</si>
  <si>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</si>
  <si>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</si>
  <si>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</si>
  <si>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</si>
  <si>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</si>
  <si>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</si>
  <si>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</si>
  <si>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</si>
  <si>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</si>
  <si>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</si>
  <si>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</si>
  <si>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</si>
  <si>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</si>
  <si>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</si>
  <si>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</si>
  <si>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</si>
  <si>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</si>
  <si>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</si>
  <si>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</si>
  <si>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</si>
  <si>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</si>
  <si>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</si>
  <si>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</si>
  <si>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</si>
  <si>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</si>
  <si>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</si>
  <si>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</si>
  <si>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</si>
  <si>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</si>
  <si>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</si>
  <si>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</si>
  <si>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</si>
  <si>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</si>
  <si>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</si>
  <si>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</si>
  <si>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</si>
  <si>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</si>
  <si>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</si>
  <si>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</si>
  <si>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</si>
  <si>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</si>
  <si>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</si>
  <si>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</si>
  <si>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</si>
  <si>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</si>
  <si>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</si>
  <si>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</si>
  <si>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</si>
  <si>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</si>
  <si>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</si>
  <si>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</si>
  <si>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</si>
  <si>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</si>
  <si>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</si>
  <si>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</si>
  <si>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</si>
  <si>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</si>
  <si>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</si>
  <si>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</si>
  <si>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</si>
  <si>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</si>
  <si>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</si>
  <si>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</si>
  <si>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</si>
  <si>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</si>
  <si>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</si>
  <si>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</si>
  <si>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</si>
  <si>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</si>
  <si>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</si>
  <si>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</si>
  <si>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</si>
  <si>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</si>
  <si>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</si>
  <si>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</si>
  <si>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</si>
  <si>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</si>
  <si>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</si>
  <si>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</si>
  <si>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</si>
  <si>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</si>
  <si>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</si>
  <si>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</si>
  <si>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</si>
  <si>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</si>
  <si>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</si>
  <si>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</si>
  <si>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</si>
  <si>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</si>
  <si>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</si>
  <si>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</si>
  <si>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</si>
  <si>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</si>
  <si>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</si>
  <si>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</si>
  <si>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</si>
  <si>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</si>
  <si>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</si>
  <si>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</si>
  <si>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</si>
  <si>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</si>
  <si>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</si>
  <si>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</si>
  <si>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</si>
  <si>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</si>
  <si>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</si>
  <si>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</si>
  <si>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</si>
  <si>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</si>
  <si>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</si>
  <si>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</si>
  <si>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</si>
  <si>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</si>
  <si>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</si>
  <si>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</si>
  <si>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</si>
  <si>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</si>
  <si>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</si>
  <si>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</si>
  <si>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</si>
  <si>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</si>
  <si>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</si>
  <si>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</si>
  <si>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</si>
  <si>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</si>
  <si>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</si>
  <si>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</si>
  <si>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</si>
  <si>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</si>
  <si>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</si>
  <si>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</si>
  <si>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</si>
  <si>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</si>
  <si>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</si>
  <si>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</si>
  <si>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</si>
  <si>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</si>
  <si>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</si>
  <si>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</si>
  <si>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</si>
  <si>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</si>
  <si>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</si>
  <si>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</si>
  <si>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</si>
  <si>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</si>
  <si>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</si>
  <si>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</si>
  <si>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</si>
  <si>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</si>
  <si>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</si>
  <si>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</si>
  <si>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</si>
  <si>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</si>
  <si>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</si>
  <si>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</si>
  <si>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</si>
  <si>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</si>
  <si>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</si>
  <si>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</si>
  <si>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</si>
  <si>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</si>
  <si>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</si>
  <si>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</si>
  <si>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</si>
  <si>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</si>
  <si>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</si>
  <si>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</si>
  <si>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</si>
  <si>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</si>
  <si>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</si>
  <si>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</si>
  <si>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</si>
  <si>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</si>
  <si>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</si>
  <si>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</si>
  <si>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</si>
  <si>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</si>
  <si>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</si>
  <si>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</si>
  <si>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</si>
  <si>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</si>
  <si>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</si>
  <si>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</si>
  <si>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</si>
  <si>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</si>
  <si>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</si>
  <si>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</si>
  <si>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</si>
  <si>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</si>
  <si>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</si>
  <si>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</si>
  <si>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</si>
  <si>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</si>
  <si>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</si>
  <si>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</si>
  <si>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</si>
  <si>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</si>
  <si>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</si>
  <si>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</si>
  <si>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</si>
  <si>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</si>
  <si>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</si>
  <si>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</si>
  <si>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</si>
  <si>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</si>
  <si>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</si>
  <si>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</si>
  <si>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</si>
  <si>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</si>
  <si>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</si>
  <si>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</si>
  <si>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</si>
  <si>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</si>
  <si>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</si>
  <si>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</si>
  <si>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</si>
  <si>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</si>
  <si>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</si>
  <si>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</si>
  <si>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</si>
  <si>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</si>
  <si>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</si>
  <si>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</si>
  <si>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</si>
  <si>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</si>
  <si>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</si>
  <si>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</si>
  <si>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</si>
  <si>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</si>
  <si>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</si>
  <si>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</si>
  <si>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</si>
  <si>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</si>
  <si>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</si>
  <si>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</si>
  <si>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</si>
  <si>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</si>
  <si>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</si>
  <si>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</si>
  <si>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</si>
  <si>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</si>
  <si>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</si>
  <si>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</si>
  <si>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</si>
  <si>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</si>
  <si>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</si>
  <si>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</si>
  <si>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</si>
  <si>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</si>
  <si>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</si>
  <si>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</si>
  <si>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</si>
  <si>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</si>
  <si>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</si>
  <si>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</si>
  <si>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</si>
  <si>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</si>
  <si>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</si>
  <si>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</si>
  <si>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</si>
  <si>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</si>
  <si>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</si>
  <si>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</si>
  <si>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</si>
  <si>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</si>
  <si>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</si>
  <si>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</si>
  <si>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</si>
  <si>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</si>
  <si>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</si>
  <si>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</si>
  <si>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</si>
  <si>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</si>
  <si>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</si>
  <si>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</si>
  <si>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</si>
  <si>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</si>
  <si>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</si>
  <si>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</si>
  <si>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</si>
  <si>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</si>
  <si>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</si>
  <si>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</si>
  <si>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</si>
  <si>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</si>
  <si>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</si>
  <si>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</si>
  <si>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</si>
  <si>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</si>
  <si>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</si>
  <si>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</si>
  <si>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</si>
  <si>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</si>
  <si>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</si>
  <si>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</si>
  <si>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</si>
  <si>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</si>
  <si>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</si>
  <si>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</si>
  <si>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</si>
  <si>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</si>
  <si>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</si>
  <si>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</si>
  <si>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</si>
  <si>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</si>
  <si>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</si>
  <si>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</si>
  <si>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</si>
  <si>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</si>
  <si>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</si>
  <si>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</si>
  <si>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</si>
  <si>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</si>
  <si>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</si>
  <si>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</si>
  <si>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</si>
  <si>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</si>
  <si>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</si>
  <si>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</si>
  <si>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</si>
  <si>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</si>
  <si>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</si>
  <si>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</si>
  <si>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</si>
  <si>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</si>
  <si>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</si>
  <si>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</si>
  <si>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</si>
  <si>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</si>
  <si>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</si>
  <si>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</si>
  <si>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</si>
  <si>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</si>
  <si>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</si>
  <si>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</si>
  <si>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</si>
  <si>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</si>
  <si>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</si>
  <si>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</si>
  <si>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</si>
  <si>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</si>
  <si>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</si>
  <si>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</si>
  <si>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</si>
  <si>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</si>
  <si>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</si>
  <si>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</si>
  <si>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</si>
  <si>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</si>
  <si>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</si>
  <si>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</si>
  <si>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</si>
  <si>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</si>
  <si>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</si>
  <si>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</si>
  <si>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</si>
  <si>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</si>
  <si>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</si>
  <si>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</si>
  <si>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</si>
  <si>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</si>
  <si>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</si>
  <si>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</si>
  <si>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</si>
  <si>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</si>
  <si>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</si>
  <si>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</si>
  <si>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</si>
  <si>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</si>
  <si>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</si>
  <si>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</si>
  <si>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</si>
  <si>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</si>
  <si>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</si>
  <si>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</si>
  <si>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</si>
  <si>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</si>
  <si>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</si>
  <si>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</si>
  <si>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</si>
  <si>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</si>
  <si>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</si>
  <si>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</si>
  <si>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</si>
  <si>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</si>
  <si>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</si>
  <si>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</si>
  <si>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</si>
  <si>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</si>
  <si>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</si>
  <si>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</si>
  <si>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</si>
  <si>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</si>
  <si>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</si>
  <si>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</si>
  <si>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</si>
  <si>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</si>
  <si>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</si>
  <si>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</si>
  <si>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</si>
  <si>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</si>
  <si>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</si>
  <si>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</si>
  <si>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</si>
  <si>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</si>
  <si>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</si>
  <si>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</si>
  <si>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</si>
  <si>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</si>
  <si>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</si>
  <si>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</si>
  <si>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</si>
  <si>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</si>
  <si>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</si>
  <si>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</si>
  <si>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</si>
  <si>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</si>
  <si>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</si>
  <si>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</si>
  <si>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</si>
  <si>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</si>
  <si>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</si>
  <si>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</si>
  <si>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</si>
  <si>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</si>
  <si>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</si>
  <si>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</si>
  <si>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</si>
  <si>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</si>
  <si>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</si>
  <si>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</si>
  <si>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</si>
  <si>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</si>
  <si>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</si>
  <si>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</si>
  <si>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</si>
  <si>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</si>
  <si>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</si>
  <si>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</si>
  <si>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</si>
  <si>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</si>
  <si>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</si>
  <si>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</si>
  <si>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</si>
  <si>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</si>
  <si>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</si>
  <si>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</si>
  <si>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</si>
  <si>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</si>
  <si>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</si>
  <si>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</si>
  <si>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</si>
  <si>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</si>
  <si>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</si>
  <si>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</si>
  <si>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</si>
  <si>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</si>
  <si>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</si>
  <si>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</si>
  <si>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</si>
  <si>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</si>
  <si>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</si>
  <si>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</si>
  <si>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</si>
  <si>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</si>
  <si>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</si>
  <si>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</si>
  <si>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</si>
  <si>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</si>
  <si>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</si>
  <si>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</si>
  <si>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</si>
  <si>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</si>
  <si>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</si>
  <si>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</si>
  <si>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</si>
  <si>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</si>
  <si>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</si>
  <si>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</si>
  <si>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</si>
  <si>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</si>
  <si>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</si>
  <si>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</si>
  <si>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</si>
  <si>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</si>
  <si>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</si>
  <si>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</si>
  <si>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</si>
  <si>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</si>
  <si>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</si>
  <si>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</si>
  <si>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</si>
  <si>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</si>
  <si>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</si>
  <si>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</si>
  <si>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</si>
  <si>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</si>
  <si>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</si>
  <si>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</si>
  <si>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</si>
  <si>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</si>
  <si>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</si>
  <si>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</si>
  <si>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</si>
  <si>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</si>
  <si>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</si>
  <si>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</si>
  <si>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</si>
  <si>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</si>
  <si>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</si>
  <si>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</si>
  <si>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</si>
  <si>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</si>
  <si>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</si>
  <si>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</si>
  <si>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</si>
  <si>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</si>
  <si>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</si>
  <si>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</si>
  <si>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</si>
  <si>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</si>
  <si>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</si>
  <si>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</si>
  <si>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</si>
  <si>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</si>
  <si>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</si>
  <si>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</si>
  <si>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</si>
  <si>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</si>
  <si>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</si>
  <si>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</si>
  <si>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</si>
  <si>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</si>
  <si>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</si>
  <si>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</si>
  <si>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</si>
  <si>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</si>
  <si>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</si>
  <si>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</si>
  <si>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</si>
  <si>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</si>
  <si>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</si>
  <si>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</si>
  <si>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</si>
  <si>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</si>
  <si>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</si>
  <si>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</si>
  <si>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</si>
  <si>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</si>
  <si>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</si>
  <si>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</si>
  <si>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</si>
  <si>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</si>
  <si>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</si>
  <si>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</si>
  <si>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</si>
  <si>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</si>
  <si>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</si>
  <si>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</si>
  <si>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</si>
  <si>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</si>
  <si>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</si>
  <si>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</si>
  <si>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</si>
  <si>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</si>
  <si>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</si>
  <si>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</si>
  <si>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</si>
  <si>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</si>
  <si>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</si>
  <si>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</si>
  <si>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</si>
  <si>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</si>
  <si>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</si>
  <si>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</si>
  <si>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</si>
  <si>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</si>
  <si>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</si>
  <si>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</si>
  <si>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</si>
  <si>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</si>
  <si>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</si>
  <si>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</si>
  <si>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</si>
  <si>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</si>
  <si>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</si>
  <si>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</si>
  <si>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</si>
  <si>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</si>
  <si>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</si>
  <si>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</si>
  <si>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</si>
  <si>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</si>
  <si>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</si>
  <si>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</si>
  <si>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</si>
  <si>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</si>
  <si>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</si>
  <si>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</si>
  <si>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</si>
  <si>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</si>
  <si>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</si>
  <si>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</si>
  <si>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</si>
  <si>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</si>
  <si>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</si>
  <si>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</si>
  <si>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</si>
  <si>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</si>
  <si>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</si>
  <si>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</si>
  <si>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</si>
  <si>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</si>
  <si>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</si>
  <si>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</si>
  <si>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</si>
  <si>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</si>
  <si>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</si>
  <si>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</si>
  <si>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</si>
  <si>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</si>
  <si>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</si>
  <si>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</si>
  <si>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</si>
  <si>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</si>
  <si>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</si>
  <si>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</si>
  <si>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</si>
  <si>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</si>
  <si>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</si>
  <si>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</si>
  <si>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</si>
  <si>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</si>
  <si>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</si>
  <si>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</si>
  <si>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</si>
  <si>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</si>
  <si>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</si>
  <si>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</si>
  <si>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</si>
  <si>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</si>
  <si>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</si>
  <si>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</si>
  <si>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</si>
  <si>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</si>
  <si>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</si>
  <si>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</si>
  <si>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</si>
  <si>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</si>
  <si>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</si>
  <si>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</si>
  <si>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</si>
  <si>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</si>
  <si>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</si>
  <si>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</si>
  <si>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</si>
  <si>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</si>
  <si>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</si>
  <si>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</si>
  <si>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</si>
  <si>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</si>
  <si>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</si>
  <si>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</si>
  <si>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</si>
  <si>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</si>
  <si>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</si>
  <si>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</si>
  <si>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</si>
  <si>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</si>
  <si>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</si>
  <si>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</si>
  <si>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</si>
  <si>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</si>
  <si>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</si>
  <si>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</si>
  <si>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</si>
  <si>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</si>
  <si>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</si>
  <si>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</si>
  <si>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</si>
  <si>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</si>
  <si>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</si>
  <si>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</si>
  <si>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</si>
  <si>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</si>
  <si>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</si>
  <si>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</si>
  <si>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</si>
  <si>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</si>
  <si>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</si>
  <si>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</si>
  <si>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</si>
  <si>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</si>
  <si>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</si>
  <si>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</si>
  <si>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</si>
  <si>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</si>
  <si>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</si>
  <si>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</si>
  <si>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</si>
  <si>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</si>
  <si>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</si>
  <si>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</si>
  <si>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</si>
  <si>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</si>
  <si>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</si>
  <si>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</si>
  <si>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</si>
  <si>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</si>
  <si>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</si>
  <si>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</si>
  <si>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</si>
  <si>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</si>
  <si>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</si>
  <si>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</si>
  <si>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</si>
  <si>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</si>
  <si>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</si>
  <si>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</si>
  <si>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</si>
  <si>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</si>
  <si>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</si>
  <si>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</si>
  <si>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</si>
  <si>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</si>
  <si>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</si>
  <si>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</si>
  <si>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</si>
  <si>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</si>
  <si>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</si>
  <si>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</si>
  <si>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</si>
  <si>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</si>
  <si>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</si>
  <si>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</si>
  <si>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</si>
  <si>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</si>
  <si>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</si>
  <si>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</si>
  <si>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</si>
  <si>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</si>
  <si>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</si>
  <si>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</si>
  <si>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</si>
  <si>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</si>
  <si>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</si>
  <si>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</si>
  <si>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</si>
  <si>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</si>
  <si>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</si>
  <si>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</si>
  <si>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</si>
  <si>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</si>
  <si>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</si>
  <si>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</si>
  <si>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</si>
  <si>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</si>
  <si>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</si>
  <si>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</si>
  <si>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</si>
  <si>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</si>
  <si>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</si>
  <si>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</si>
  <si>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</si>
  <si>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</si>
  <si>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</si>
  <si>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</si>
  <si>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</si>
  <si>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</si>
  <si>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</si>
  <si>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</si>
  <si>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</si>
  <si>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</si>
  <si>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</si>
  <si>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</si>
  <si>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</si>
  <si>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</si>
  <si>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</si>
  <si>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</si>
  <si>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</si>
  <si>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</si>
  <si>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</si>
  <si>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</si>
  <si>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</si>
  <si>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</si>
  <si>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</si>
  <si>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</si>
  <si>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</si>
  <si>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</si>
  <si>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</si>
  <si>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</si>
  <si>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</si>
  <si>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</si>
  <si>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</si>
  <si>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</si>
  <si>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</si>
  <si>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</si>
  <si>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</si>
  <si>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</si>
  <si>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</si>
  <si>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</si>
  <si>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</si>
  <si>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</si>
  <si>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</si>
  <si>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</si>
  <si>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</si>
  <si>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</si>
  <si>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</si>
  <si>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</si>
  <si>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</si>
  <si>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</si>
  <si>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</si>
  <si>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</si>
  <si>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</si>
  <si>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</si>
  <si>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</si>
  <si>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</si>
  <si>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</si>
  <si>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</si>
  <si>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</si>
  <si>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</si>
  <si>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</si>
  <si>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</si>
  <si>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</si>
  <si>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</si>
  <si>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</si>
  <si>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</si>
  <si>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</si>
  <si>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</si>
  <si>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</si>
  <si>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</si>
  <si>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</si>
  <si>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</si>
  <si>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</si>
  <si>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</si>
  <si>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</si>
  <si>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</si>
  <si>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</si>
  <si>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</si>
  <si>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</si>
  <si>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</si>
  <si>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</si>
  <si>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</si>
  <si>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</si>
  <si>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</si>
  <si>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</si>
  <si>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</si>
  <si>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</si>
  <si>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</si>
  <si>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</si>
  <si>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</si>
  <si>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</si>
  <si>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</si>
  <si>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</si>
  <si>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</si>
  <si>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</si>
  <si>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</si>
  <si>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</si>
  <si>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</si>
  <si>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</si>
  <si>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</si>
  <si>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</si>
  <si>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</si>
  <si>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</si>
  <si>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</si>
  <si>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</si>
  <si>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</si>
  <si>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</si>
  <si>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</si>
  <si>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</si>
  <si>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</si>
  <si>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</si>
  <si>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</si>
  <si>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</si>
  <si>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</si>
  <si>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</si>
  <si>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</si>
  <si>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</si>
  <si>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</si>
  <si>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</si>
  <si>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</si>
  <si>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</si>
  <si>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</si>
  <si>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</si>
  <si>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</si>
  <si>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</si>
  <si>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</si>
  <si>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</si>
  <si>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</si>
  <si>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</si>
  <si>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</si>
  <si>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</si>
  <si>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</si>
  <si>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</si>
  <si>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</si>
  <si>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</si>
  <si>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</si>
  <si>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</si>
  <si>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</si>
  <si>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</si>
  <si>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</si>
  <si>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</si>
  <si>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</si>
  <si>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</si>
  <si>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</si>
  <si>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</si>
  <si>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</si>
  <si>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</si>
  <si>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</si>
  <si>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</si>
  <si>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</si>
  <si>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</si>
  <si>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</si>
  <si>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</si>
  <si>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</si>
  <si>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</si>
  <si>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</si>
  <si>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</si>
  <si>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</si>
  <si>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</si>
  <si>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</si>
  <si>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</si>
  <si>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</si>
  <si>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</si>
  <si>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</si>
  <si>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</si>
  <si>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</si>
  <si>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</si>
  <si>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</si>
  <si>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</si>
  <si>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</si>
  <si>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</si>
  <si>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</si>
  <si>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</si>
  <si>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</si>
  <si>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</si>
  <si>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</si>
  <si>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</si>
  <si>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</si>
  <si>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</si>
  <si>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</si>
  <si>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</si>
  <si>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</si>
  <si>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</si>
  <si>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</si>
  <si>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</si>
  <si>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</si>
  <si>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</si>
  <si>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</si>
  <si>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</si>
  <si>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</si>
  <si>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</si>
  <si>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</si>
  <si>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</si>
  <si>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</si>
  <si>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</si>
  <si>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</si>
  <si>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</si>
  <si>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</si>
  <si>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</si>
  <si>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</si>
  <si>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</si>
  <si>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</si>
  <si>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</si>
  <si>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</si>
  <si>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</si>
  <si>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</si>
  <si>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</si>
  <si>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</si>
  <si>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</si>
  <si>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</si>
  <si>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</si>
  <si>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</si>
  <si>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</si>
  <si>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</si>
  <si>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</si>
  <si>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</si>
  <si>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</si>
  <si>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</si>
  <si>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</si>
  <si>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</si>
  <si>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</si>
  <si>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</si>
  <si>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</si>
  <si>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</si>
  <si>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</si>
  <si>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</si>
  <si>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</si>
  <si>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</si>
  <si>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</si>
  <si>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</si>
  <si>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</si>
  <si>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</si>
  <si>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</si>
  <si>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</si>
  <si>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</si>
  <si>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</si>
  <si>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</si>
  <si>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</si>
  <si>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</si>
  <si>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</si>
  <si>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</si>
  <si>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</si>
  <si>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</si>
  <si>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</si>
  <si>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</si>
  <si>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</si>
  <si>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</si>
  <si>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</si>
  <si>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</si>
  <si>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</si>
  <si>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</si>
  <si>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</si>
  <si>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</si>
  <si>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</si>
  <si>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</si>
  <si>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</si>
  <si>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</si>
  <si>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</si>
  <si>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</si>
  <si>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</si>
  <si>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</si>
  <si>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</si>
  <si>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</si>
  <si>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</si>
  <si>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</si>
  <si>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</si>
  <si>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</si>
  <si>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</si>
  <si>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</si>
  <si>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</si>
  <si>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</si>
  <si>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</si>
  <si>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</si>
  <si>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</si>
  <si>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</si>
  <si>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</si>
  <si>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</si>
  <si>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</si>
  <si>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</si>
  <si>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</si>
  <si>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</si>
  <si>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</si>
  <si>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</si>
  <si>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</si>
  <si>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</si>
  <si>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</si>
  <si>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</si>
  <si>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</si>
  <si>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</si>
  <si>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</si>
  <si>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</si>
  <si>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</si>
  <si>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</si>
  <si>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</si>
  <si>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</si>
  <si>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</si>
  <si>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</si>
  <si>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</si>
  <si>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</si>
  <si>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</si>
  <si>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</si>
  <si>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</si>
  <si>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</si>
  <si>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</si>
  <si>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</si>
  <si>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</si>
  <si>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</si>
  <si>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</si>
  <si>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</si>
  <si>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</si>
  <si>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</si>
  <si>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</si>
  <si>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</si>
  <si>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</si>
  <si>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</si>
  <si>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</si>
  <si>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</si>
  <si>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</si>
  <si>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</si>
  <si>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</si>
  <si>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</si>
  <si>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</si>
  <si>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</si>
  <si>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</si>
  <si>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</si>
  <si>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</si>
  <si>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</si>
  <si>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</si>
  <si>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</si>
  <si>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</si>
  <si>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</si>
  <si>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</si>
  <si>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</si>
  <si>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</si>
  <si>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</si>
  <si>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</si>
  <si>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</si>
  <si>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</si>
  <si>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</si>
  <si>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</si>
  <si>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</si>
  <si>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</si>
  <si>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</si>
  <si>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</si>
  <si>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</si>
  <si>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</si>
  <si>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</si>
  <si>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</si>
  <si>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</si>
  <si>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</si>
  <si>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</si>
  <si>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</si>
  <si>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</si>
  <si>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</si>
  <si>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</si>
  <si>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</si>
  <si>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</si>
  <si>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</si>
  <si>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</si>
  <si>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</si>
  <si>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</si>
  <si>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</si>
  <si>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</si>
  <si>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</si>
  <si>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</si>
  <si>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</si>
  <si>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</si>
  <si>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</si>
  <si>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</si>
  <si>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</si>
  <si>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</si>
  <si>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</si>
  <si>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</si>
  <si>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</si>
  <si>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</si>
  <si>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</si>
  <si>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</si>
  <si>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</si>
  <si>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</si>
  <si>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</si>
  <si>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</si>
  <si>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</si>
  <si>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</si>
  <si>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</si>
  <si>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</si>
  <si>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</si>
  <si>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</si>
  <si>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</si>
  <si>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</si>
  <si>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</si>
  <si>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</si>
  <si>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</si>
  <si>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</si>
  <si>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</si>
  <si>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</si>
  <si>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</si>
  <si>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</si>
  <si>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</si>
  <si>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</si>
  <si>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</si>
  <si>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</si>
  <si>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</si>
  <si>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</si>
  <si>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</si>
  <si>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</si>
  <si>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</si>
  <si>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</si>
  <si>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</si>
  <si>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</si>
  <si>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</si>
  <si>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</si>
  <si>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</si>
  <si>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</si>
  <si>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</si>
  <si>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</si>
  <si>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</si>
  <si>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</si>
  <si>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</si>
  <si>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</si>
  <si>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</si>
  <si>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</si>
  <si>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</si>
  <si>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</si>
  <si>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</si>
  <si>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</si>
  <si>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</si>
  <si>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</si>
  <si>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</si>
  <si>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</si>
  <si>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</si>
  <si>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</si>
  <si>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</si>
  <si>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</si>
  <si>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</si>
  <si>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</si>
  <si>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</si>
  <si>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</si>
  <si>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</si>
  <si>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</si>
  <si>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</si>
  <si>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</si>
  <si>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</si>
  <si>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</si>
  <si>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</si>
  <si>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</si>
  <si>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</si>
  <si>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</si>
  <si>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</si>
  <si>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</si>
  <si>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</si>
  <si>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</si>
  <si>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</si>
  <si>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</si>
  <si>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</si>
  <si>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</si>
  <si>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</si>
  <si>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</si>
  <si>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</si>
  <si>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</si>
  <si>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</si>
  <si>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</si>
  <si>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</si>
  <si>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</si>
  <si>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</si>
  <si>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</si>
  <si>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</si>
  <si>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</si>
  <si>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</si>
  <si>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</si>
  <si>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</si>
  <si>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</si>
  <si>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</si>
  <si>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</si>
  <si>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</si>
  <si>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</si>
  <si>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</si>
  <si>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</si>
  <si>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</si>
  <si>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</si>
  <si>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</si>
  <si>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</si>
  <si>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</si>
  <si>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</si>
  <si>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</si>
  <si>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</si>
  <si>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</si>
  <si>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</si>
  <si>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</si>
  <si>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</si>
  <si>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</si>
  <si>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</si>
  <si>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</si>
  <si>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</si>
  <si>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</si>
  <si>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</si>
  <si>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</si>
  <si>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</si>
  <si>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</si>
  <si>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</si>
  <si>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</si>
  <si>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</si>
  <si>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</si>
  <si>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</si>
  <si>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</si>
  <si>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</si>
  <si>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</si>
  <si>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</si>
  <si>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</si>
  <si>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</si>
  <si>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</si>
  <si>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</si>
  <si>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</si>
  <si>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</si>
  <si>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</si>
  <si>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</si>
  <si>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</si>
  <si>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</si>
  <si>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</si>
  <si>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</si>
  <si>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</si>
  <si>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</si>
  <si>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</si>
  <si>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</si>
  <si>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</si>
  <si>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</si>
  <si>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</si>
  <si>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</si>
  <si>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</si>
  <si>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</si>
  <si>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</si>
  <si>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</si>
  <si>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</si>
  <si>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</si>
  <si>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</si>
  <si>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</si>
  <si>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</si>
  <si>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</si>
  <si>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</si>
  <si>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</si>
  <si>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</si>
  <si>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</si>
  <si>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</si>
  <si>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</si>
  <si>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</si>
  <si>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</si>
  <si>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</si>
  <si>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</si>
  <si>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</si>
  <si>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</si>
  <si>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</si>
  <si>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</si>
  <si>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</si>
  <si>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</si>
  <si>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</si>
  <si>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</si>
  <si>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</si>
  <si>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</si>
  <si>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</si>
  <si>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</si>
  <si>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</si>
  <si>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</si>
  <si>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</si>
  <si>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</si>
  <si>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</si>
  <si>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</si>
  <si>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</si>
  <si>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</si>
  <si>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</si>
  <si>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</si>
  <si>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</si>
  <si>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</si>
  <si>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</si>
  <si>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</si>
  <si>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</si>
  <si>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</si>
  <si>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</si>
  <si>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</si>
  <si>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</si>
  <si>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</si>
  <si>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</si>
  <si>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</si>
  <si>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</si>
  <si>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</si>
  <si>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</si>
  <si>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</si>
  <si>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</si>
  <si>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</si>
  <si>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</si>
  <si>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</si>
  <si>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</si>
  <si>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</si>
  <si>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</si>
  <si>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</si>
  <si>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</si>
  <si>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</si>
  <si>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</si>
  <si>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</si>
  <si>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</si>
  <si>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</si>
  <si>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</si>
  <si>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</si>
  <si>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</si>
  <si>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</si>
  <si>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</si>
  <si>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</si>
  <si>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</si>
  <si>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</si>
  <si>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</si>
  <si>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</si>
  <si>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</si>
  <si>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</si>
  <si>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</si>
  <si>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</si>
  <si>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</si>
  <si>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</si>
  <si>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</si>
  <si>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</si>
  <si>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</si>
  <si>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</si>
  <si>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</si>
  <si>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</si>
  <si>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</si>
  <si>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</si>
  <si>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</si>
  <si>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</si>
  <si>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</si>
  <si>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</si>
  <si>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</si>
  <si>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</si>
  <si>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</si>
  <si>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</si>
  <si>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</si>
  <si>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</si>
  <si>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</si>
  <si>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</si>
  <si>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</si>
  <si>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</si>
  <si>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</si>
  <si>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</si>
  <si>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</si>
  <si>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</si>
  <si>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</si>
  <si>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</si>
  <si>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</si>
  <si>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</si>
  <si>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</si>
  <si>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</si>
  <si>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</si>
  <si>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</si>
  <si>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</si>
  <si>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</si>
  <si>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</si>
  <si>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</si>
  <si>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</si>
  <si>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</si>
  <si>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</si>
  <si>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</si>
  <si>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</si>
  <si>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</si>
  <si>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</si>
  <si>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</si>
  <si>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</si>
  <si>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</si>
  <si>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</si>
  <si>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</si>
  <si>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</si>
  <si>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</si>
  <si>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</si>
  <si>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</si>
  <si>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</si>
  <si>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</si>
  <si>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</si>
  <si>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</si>
  <si>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</si>
  <si>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</si>
  <si>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</si>
  <si>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</si>
  <si>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</si>
  <si>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</si>
  <si>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</si>
  <si>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</si>
  <si>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</si>
  <si>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</si>
  <si>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</si>
  <si>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</si>
  <si>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</si>
  <si>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</si>
  <si>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</si>
  <si>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</si>
  <si>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</si>
  <si>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</si>
  <si>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</si>
  <si>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</si>
  <si>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</si>
  <si>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</si>
  <si>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</si>
  <si>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</si>
  <si>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</si>
  <si>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</si>
  <si>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</si>
  <si>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</si>
  <si>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</si>
  <si>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</si>
  <si>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</si>
  <si>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</si>
  <si>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</si>
  <si>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</si>
  <si>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</si>
  <si>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</si>
  <si>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</si>
  <si>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</si>
  <si>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</si>
  <si>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</si>
  <si>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</si>
  <si>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</si>
  <si>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</si>
  <si>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</si>
  <si>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</si>
  <si>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</si>
  <si>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</si>
  <si>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</si>
  <si>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</si>
  <si>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</si>
  <si>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</si>
  <si>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</si>
  <si>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</si>
  <si>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</si>
  <si>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</si>
  <si>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</si>
  <si>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</si>
  <si>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</si>
  <si>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</si>
  <si>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</si>
  <si>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</si>
  <si>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</si>
  <si>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</si>
  <si>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</si>
  <si>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</si>
  <si>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</si>
  <si>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</si>
  <si>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</si>
  <si>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</si>
  <si>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</si>
  <si>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</si>
  <si>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</si>
  <si>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</si>
  <si>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</si>
  <si>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</si>
  <si>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</si>
  <si>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</si>
  <si>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</si>
  <si>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</si>
  <si>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</si>
  <si>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</si>
  <si>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</si>
  <si>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</si>
  <si>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</si>
  <si>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</si>
  <si>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</si>
  <si>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</si>
  <si>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</si>
  <si>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</si>
  <si>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</si>
  <si>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</si>
  <si>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</si>
  <si>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</si>
  <si>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</si>
  <si>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</si>
  <si>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</si>
  <si>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</si>
  <si>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</si>
  <si>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</si>
  <si>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</si>
  <si>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</si>
  <si>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</si>
  <si>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</si>
  <si>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</si>
  <si>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</si>
  <si>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</si>
  <si>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</si>
  <si>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</si>
  <si>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</si>
  <si>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</si>
  <si>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</si>
  <si>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</si>
  <si>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</si>
  <si>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</si>
  <si>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</si>
  <si>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</si>
  <si>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</si>
  <si>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</si>
  <si>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</si>
  <si>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</si>
  <si>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</si>
  <si>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</si>
  <si>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</si>
  <si>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</si>
  <si>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</si>
  <si>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</si>
  <si>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</si>
  <si>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</si>
  <si>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</si>
  <si>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</si>
  <si>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</si>
  <si>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</si>
  <si>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</si>
  <si>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</si>
  <si>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</si>
  <si>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</si>
  <si>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</si>
  <si>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</si>
  <si>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</si>
  <si>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</si>
  <si>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</si>
  <si>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</si>
  <si>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</si>
  <si>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</si>
  <si>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</si>
  <si>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</si>
  <si>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</si>
  <si>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</si>
  <si>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</si>
  <si>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</si>
  <si>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</si>
  <si>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</si>
  <si>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</si>
  <si>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</si>
  <si>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</si>
  <si>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</si>
  <si>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</si>
  <si>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</si>
  <si>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</si>
  <si>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</si>
  <si>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</si>
  <si>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</si>
  <si>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</si>
  <si>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</si>
  <si>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</si>
  <si>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</si>
  <si>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</si>
  <si>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</si>
  <si>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</si>
  <si>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</si>
  <si>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</si>
  <si>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</si>
  <si>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</si>
  <si>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</si>
  <si>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</si>
  <si>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</si>
  <si>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</si>
  <si>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</si>
  <si>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</si>
  <si>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</si>
  <si>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</si>
  <si>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</si>
  <si>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</si>
  <si>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</si>
  <si>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</si>
  <si>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</si>
  <si>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</si>
  <si>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</si>
  <si>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</si>
  <si>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</si>
  <si>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</si>
  <si>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</si>
  <si>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</si>
  <si>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</si>
  <si>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</si>
  <si>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</si>
  <si>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</si>
  <si>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</si>
  <si>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</si>
  <si>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</si>
  <si>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</si>
  <si>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</si>
  <si>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</si>
  <si>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</si>
  <si>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</si>
  <si>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</si>
  <si>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</si>
  <si>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</si>
  <si>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</si>
  <si>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</si>
  <si>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</si>
  <si>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</si>
  <si>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</si>
  <si>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</si>
  <si>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</si>
  <si>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</si>
  <si>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</si>
  <si>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</si>
  <si>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</si>
  <si>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</si>
  <si>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</si>
  <si>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</si>
  <si>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</si>
  <si>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</si>
  <si>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</si>
  <si>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</si>
  <si>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</si>
  <si>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</si>
  <si>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</si>
  <si>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</si>
  <si>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</si>
  <si>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</si>
  <si>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</si>
  <si>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</si>
  <si>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</si>
  <si>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</si>
  <si>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</si>
  <si>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</si>
  <si>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</si>
  <si>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</si>
  <si>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</si>
  <si>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</si>
  <si>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</si>
  <si>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</si>
  <si>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</si>
  <si>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</si>
  <si>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</si>
  <si>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</si>
  <si>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</si>
  <si>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</si>
  <si>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</si>
  <si>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</si>
  <si>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</si>
  <si>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</si>
  <si>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</si>
  <si>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</si>
  <si>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</si>
  <si>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</si>
  <si>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</si>
  <si>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</si>
  <si>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</si>
  <si>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</si>
  <si>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</si>
  <si>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</si>
  <si>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</si>
  <si>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</si>
  <si>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</si>
  <si>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</si>
  <si>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</si>
  <si>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</si>
  <si>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</si>
  <si>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</si>
  <si>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</si>
  <si>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</si>
  <si>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</si>
  <si>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</si>
  <si>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</si>
  <si>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</si>
  <si>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</si>
  <si>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</si>
  <si>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</si>
  <si>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</si>
  <si>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</si>
  <si>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</si>
  <si>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</si>
  <si>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</si>
  <si>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</si>
  <si>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</si>
  <si>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</si>
  <si>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</si>
  <si>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</si>
  <si>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</si>
  <si>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</si>
  <si>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</si>
  <si>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</si>
  <si>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</si>
  <si>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</si>
  <si>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</si>
  <si>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</si>
  <si>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</si>
  <si>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</si>
  <si>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</si>
  <si>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</si>
  <si>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</si>
  <si>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</si>
  <si>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</si>
  <si>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</si>
  <si>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</si>
  <si>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</si>
  <si>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</si>
  <si>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</si>
  <si>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</si>
  <si>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</si>
  <si>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</si>
  <si>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</si>
  <si>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</si>
  <si>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</si>
  <si>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</si>
  <si>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</si>
  <si>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</si>
  <si>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</si>
  <si>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</si>
  <si>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</si>
  <si>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</si>
  <si>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</si>
  <si>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</si>
  <si>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</si>
  <si>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</si>
  <si>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</si>
  <si>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</si>
  <si>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</si>
  <si>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</si>
  <si>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</si>
  <si>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</si>
  <si>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</si>
  <si>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</si>
  <si>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</si>
  <si>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</si>
  <si>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</si>
  <si>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</si>
  <si>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</si>
  <si>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</si>
  <si>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</si>
  <si>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</si>
  <si>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</si>
  <si>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</si>
  <si>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</si>
  <si>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</si>
  <si>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</si>
  <si>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</si>
  <si>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</si>
  <si>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</si>
  <si>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</si>
  <si>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</si>
  <si>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</si>
  <si>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</si>
  <si>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</si>
  <si>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</si>
  <si>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</si>
  <si>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</si>
  <si>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</si>
  <si>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</si>
  <si>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</si>
  <si>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</si>
  <si>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</si>
  <si>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</si>
  <si>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</si>
  <si>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</si>
  <si>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</si>
  <si>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</si>
  <si>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</si>
  <si>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</si>
  <si>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</si>
  <si>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</si>
  <si>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</si>
  <si>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</si>
  <si>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</si>
  <si>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</si>
  <si>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</si>
  <si>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</si>
  <si>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</si>
  <si>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</si>
  <si>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</si>
  <si>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</si>
  <si>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</si>
  <si>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</si>
  <si>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</si>
  <si>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</si>
  <si>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</si>
  <si>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</si>
  <si>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</si>
  <si>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</si>
  <si>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</si>
  <si>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</si>
  <si>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</si>
  <si>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</si>
  <si>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</si>
  <si>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</si>
  <si>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</si>
  <si>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</si>
  <si>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</si>
  <si>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</si>
  <si>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</si>
  <si>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</si>
  <si>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</si>
  <si>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</si>
  <si>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</si>
  <si>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</si>
  <si>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</si>
  <si>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</si>
  <si>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</si>
  <si>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</si>
  <si>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</si>
  <si>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</si>
  <si>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</si>
  <si>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</si>
  <si>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</si>
  <si>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</si>
  <si>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</si>
  <si>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</si>
  <si>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</si>
  <si>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</si>
  <si>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</si>
  <si>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</si>
  <si>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</si>
  <si>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</si>
  <si>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</si>
  <si>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</si>
  <si>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</si>
  <si>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</si>
  <si>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</si>
  <si>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</si>
  <si>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</si>
  <si>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</si>
  <si>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</si>
  <si>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</si>
  <si>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</si>
  <si>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</si>
  <si>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</si>
  <si>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</si>
  <si>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</si>
  <si>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</si>
  <si>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</si>
  <si>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</si>
  <si>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</si>
  <si>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</si>
  <si>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</si>
  <si>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</si>
  <si>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</si>
  <si>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</si>
  <si>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</si>
  <si>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</si>
  <si>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</si>
  <si>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</si>
  <si>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</si>
  <si>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</si>
  <si>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</si>
  <si>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</si>
  <si>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</si>
  <si>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</si>
  <si>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</si>
  <si>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</si>
  <si>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</si>
  <si>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</si>
  <si>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</si>
  <si>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</si>
  <si>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</si>
  <si>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</si>
  <si>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</si>
  <si>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</si>
  <si>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</si>
  <si>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</si>
  <si>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</si>
  <si>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</si>
  <si>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</si>
  <si>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</si>
  <si>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</si>
  <si>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</si>
  <si>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</si>
  <si>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</si>
  <si>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</si>
  <si>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</si>
  <si>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</si>
  <si>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</si>
  <si>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</si>
  <si>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</si>
  <si>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</si>
  <si>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</si>
  <si>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</si>
  <si>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</si>
  <si>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</si>
  <si>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</si>
  <si>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</si>
  <si>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</si>
  <si>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</si>
  <si>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</si>
  <si>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</si>
  <si>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</si>
  <si>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</si>
  <si>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</si>
  <si>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</si>
  <si>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</si>
  <si>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</si>
  <si>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</si>
  <si>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</si>
  <si>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</si>
  <si>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</si>
  <si>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</si>
  <si>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</si>
  <si>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</si>
  <si>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</si>
  <si>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</si>
  <si>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</si>
  <si>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</si>
  <si>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</si>
  <si>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</si>
  <si>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</si>
  <si>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</si>
  <si>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</si>
  <si>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</si>
  <si>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</si>
  <si>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</si>
  <si>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</si>
  <si>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</si>
  <si>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</si>
  <si>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</si>
  <si>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</si>
  <si>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</si>
  <si>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</si>
  <si>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</si>
  <si>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</si>
  <si>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</si>
  <si>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</si>
  <si>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</si>
  <si>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</si>
  <si>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</si>
  <si>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</si>
  <si>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</si>
  <si>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</si>
  <si>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</si>
  <si>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</si>
  <si>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</si>
  <si>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</si>
  <si>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</si>
  <si>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</si>
  <si>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</si>
  <si>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</si>
  <si>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</si>
  <si>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</si>
  <si>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</si>
  <si>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</si>
  <si>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</si>
  <si>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</si>
  <si>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</si>
  <si>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</si>
  <si>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</si>
  <si>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</si>
  <si>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</si>
  <si>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</si>
  <si>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</si>
  <si>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</si>
  <si>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</si>
  <si>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</si>
  <si>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</si>
  <si>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</si>
  <si>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</si>
  <si>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</si>
  <si>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</si>
  <si>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</si>
  <si>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</si>
  <si>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</si>
  <si>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</si>
  <si>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</si>
  <si>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</si>
  <si>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</si>
  <si>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</si>
  <si>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</si>
  <si>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</si>
  <si>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</si>
  <si>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</si>
  <si>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</si>
  <si>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</si>
  <si>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</si>
  <si>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</si>
  <si>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</si>
  <si>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</si>
  <si>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</si>
  <si>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</si>
  <si>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</si>
  <si>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</si>
  <si>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</si>
  <si>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</si>
  <si>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</si>
  <si>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</si>
  <si>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</si>
  <si>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</si>
  <si>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</si>
  <si>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</si>
  <si>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</si>
  <si>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</si>
  <si>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</si>
  <si>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</si>
  <si>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</si>
  <si>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</si>
  <si>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</si>
  <si>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</si>
  <si>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</si>
  <si>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</si>
  <si>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</si>
  <si>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</si>
  <si>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</si>
  <si>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</si>
  <si>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</si>
  <si>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</si>
  <si>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</si>
  <si>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</si>
  <si>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</si>
  <si>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</si>
  <si>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</si>
  <si>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</si>
  <si>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</si>
  <si>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</si>
  <si>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</si>
  <si>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</si>
  <si>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</si>
  <si>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</si>
  <si>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</si>
  <si>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</si>
  <si>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</si>
  <si>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</si>
  <si>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</si>
  <si>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</si>
  <si>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</si>
  <si>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</si>
  <si>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</si>
  <si>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</si>
  <si>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</si>
  <si>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</si>
  <si>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</si>
  <si>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</si>
  <si>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</si>
  <si>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</si>
  <si>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</si>
  <si>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</si>
  <si>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</si>
  <si>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</si>
  <si>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</si>
  <si>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</si>
  <si>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</si>
  <si>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</si>
  <si>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</si>
  <si>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</si>
  <si>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</si>
  <si>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</si>
  <si>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</si>
  <si>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</si>
  <si>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</si>
  <si>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</si>
  <si>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</si>
  <si>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</si>
  <si>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</si>
  <si>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</si>
  <si>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</si>
  <si>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</si>
  <si>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</si>
  <si>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</si>
  <si>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</si>
  <si>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</si>
  <si>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</si>
  <si>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</si>
  <si>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</si>
  <si>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</si>
  <si>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</si>
  <si>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</si>
  <si>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</si>
  <si>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</si>
  <si>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</si>
  <si>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</si>
  <si>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</si>
  <si>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</si>
  <si>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</si>
  <si>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</si>
  <si>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</si>
  <si>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</si>
  <si>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</si>
  <si>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</si>
  <si>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</si>
  <si>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</si>
  <si>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</si>
  <si>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</si>
  <si>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</si>
  <si>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</si>
  <si>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</si>
  <si>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</si>
  <si>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</si>
  <si>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</si>
  <si>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</si>
  <si>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</si>
  <si>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</si>
  <si>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</si>
  <si>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</si>
  <si>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</si>
  <si>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</si>
  <si>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</si>
  <si>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</si>
  <si>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</si>
  <si>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</si>
  <si>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</si>
  <si>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</si>
  <si>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</si>
  <si>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</si>
  <si>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</si>
  <si>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</si>
  <si>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</si>
  <si>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</si>
  <si>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</si>
  <si>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</si>
  <si>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</si>
  <si>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</si>
  <si>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</si>
  <si>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</si>
  <si>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</si>
  <si>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</si>
  <si>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</si>
  <si>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</si>
  <si>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</si>
  <si>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</si>
  <si>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</si>
  <si>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</si>
  <si>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</si>
  <si>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</si>
  <si>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</si>
  <si>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</si>
  <si>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</si>
  <si>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</si>
  <si>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</si>
  <si>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</si>
  <si>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</si>
  <si>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</si>
  <si>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</si>
  <si>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</si>
  <si>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</si>
  <si>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</si>
  <si>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</si>
  <si>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</si>
  <si>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</si>
  <si>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</si>
  <si>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</si>
  <si>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</si>
  <si>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</si>
  <si>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</si>
  <si>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</si>
  <si>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</si>
  <si>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</si>
  <si>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</si>
  <si>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</si>
  <si>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</si>
  <si>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</si>
  <si>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</si>
  <si>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</si>
  <si>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</si>
  <si>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</si>
  <si>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</si>
  <si>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</si>
  <si>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</si>
  <si>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</si>
  <si>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</si>
  <si>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</si>
  <si>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</si>
  <si>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</si>
  <si>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</si>
  <si>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</si>
  <si>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</si>
  <si>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</si>
  <si>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</si>
  <si>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</si>
  <si>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</si>
  <si>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</si>
  <si>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</si>
  <si>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</si>
  <si>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</si>
  <si>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</si>
  <si>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</si>
  <si>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</si>
  <si>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</si>
  <si>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</si>
  <si>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</si>
  <si>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</si>
  <si>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</si>
  <si>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</si>
  <si>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</si>
  <si>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</si>
  <si>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</si>
  <si>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</si>
  <si>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</si>
  <si>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</si>
  <si>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</si>
  <si>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</si>
  <si>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</si>
  <si>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</si>
  <si>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</si>
  <si>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</si>
  <si>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</si>
  <si>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</si>
  <si>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</si>
  <si>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</si>
  <si>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</si>
  <si>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</si>
  <si>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</si>
  <si>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</si>
  <si>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</si>
  <si>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</si>
  <si>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</si>
  <si>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</si>
  <si>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</si>
  <si>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</si>
  <si>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</si>
  <si>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</si>
  <si>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</si>
  <si>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</si>
  <si>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</si>
  <si>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</si>
  <si>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</si>
  <si>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</si>
  <si>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</si>
  <si>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</si>
  <si>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</si>
  <si>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</si>
  <si>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</si>
  <si>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</si>
  <si>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</si>
  <si>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</si>
  <si>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</si>
  <si>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</si>
  <si>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</si>
  <si>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</si>
  <si>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</si>
  <si>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</si>
  <si>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</si>
  <si>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</si>
  <si>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</si>
  <si>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</si>
  <si>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</si>
  <si>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</si>
  <si>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</si>
  <si>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</si>
  <si>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</si>
  <si>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</si>
  <si>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</si>
  <si>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</si>
  <si>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</si>
  <si>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</si>
  <si>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</si>
  <si>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</si>
  <si>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</si>
  <si>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</si>
  <si>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</si>
  <si>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</si>
  <si>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</si>
  <si>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</si>
  <si>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</si>
  <si>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</si>
  <si>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</si>
  <si>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</si>
  <si>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</si>
  <si>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</si>
  <si>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</si>
  <si>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</si>
  <si>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</si>
  <si>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</si>
  <si>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</si>
  <si>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</si>
  <si>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</si>
  <si>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</si>
  <si>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</si>
  <si>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</si>
  <si>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</si>
  <si>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</si>
  <si>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</si>
  <si>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</si>
  <si>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</si>
  <si>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</si>
  <si>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</si>
  <si>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</si>
  <si>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</si>
  <si>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</si>
  <si>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</si>
  <si>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</si>
  <si>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</si>
  <si>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</si>
  <si>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</si>
  <si>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</si>
  <si>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</si>
  <si>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</si>
  <si>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</si>
  <si>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</si>
  <si>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</si>
  <si>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</si>
  <si>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</si>
  <si>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</si>
  <si>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</si>
  <si>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</si>
  <si>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</si>
  <si>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</si>
  <si>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</si>
  <si>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</si>
  <si>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</si>
  <si>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</si>
  <si>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</si>
  <si>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</si>
  <si>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</si>
  <si>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</si>
  <si>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</si>
  <si>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</si>
  <si>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</si>
  <si>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</si>
  <si>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</si>
  <si>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</si>
  <si>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</si>
  <si>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</si>
  <si>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</si>
  <si>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</si>
  <si>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</si>
  <si>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</si>
  <si>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</si>
  <si>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</si>
  <si>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</si>
  <si>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</si>
  <si>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</si>
  <si>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</si>
  <si>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</si>
  <si>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</si>
  <si>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</si>
  <si>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</si>
  <si>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</si>
  <si>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</si>
  <si>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</si>
  <si>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</si>
  <si>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</si>
  <si>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</si>
  <si>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</si>
  <si>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</si>
  <si>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</si>
  <si>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</si>
  <si>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</si>
  <si>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</si>
  <si>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</si>
  <si>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</si>
  <si>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</si>
  <si>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</si>
  <si>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</si>
  <si>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</si>
  <si>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</si>
  <si>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</si>
  <si>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</si>
  <si>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</si>
  <si>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</si>
  <si>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</si>
  <si>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</si>
  <si>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</si>
  <si>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</si>
  <si>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</si>
  <si>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</si>
  <si>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</si>
  <si>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</si>
  <si>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</si>
  <si>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</si>
  <si>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</si>
  <si>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</si>
  <si>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</si>
  <si>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</si>
  <si>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</si>
  <si>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</si>
  <si>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</si>
  <si>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</si>
  <si>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</si>
  <si>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</si>
  <si>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</si>
  <si>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</si>
  <si>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</si>
  <si>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</si>
  <si>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</si>
  <si>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</si>
  <si>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</si>
  <si>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</si>
  <si>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</si>
  <si>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</si>
  <si>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</si>
  <si>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</si>
  <si>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</si>
  <si>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</si>
  <si>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</si>
  <si>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</si>
  <si>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</si>
  <si>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</si>
  <si>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</si>
  <si>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</si>
  <si>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</si>
  <si>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</si>
  <si>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</si>
  <si>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</si>
  <si>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</si>
  <si>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</si>
  <si>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</si>
  <si>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</si>
  <si>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</si>
  <si>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</si>
  <si>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</si>
  <si>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</si>
  <si>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</si>
  <si>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</si>
  <si>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</si>
  <si>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</si>
  <si>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</si>
  <si>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</si>
  <si>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</si>
  <si>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</si>
  <si>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</si>
  <si>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</si>
  <si>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</si>
  <si>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</si>
  <si>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</si>
  <si>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</si>
  <si>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</si>
  <si>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</si>
  <si>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</si>
  <si>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</si>
  <si>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</si>
  <si>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</si>
  <si>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</si>
  <si>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</si>
  <si>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</si>
  <si>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</si>
  <si>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</si>
  <si>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</si>
  <si>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</si>
  <si>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</si>
  <si>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</si>
  <si>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</si>
  <si>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</si>
  <si>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</si>
  <si>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</si>
  <si>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</si>
  <si>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</si>
  <si>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</si>
  <si>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</si>
  <si>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</si>
  <si>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</si>
  <si>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</si>
  <si>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</si>
  <si>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</si>
  <si>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</si>
  <si>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</si>
  <si>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</si>
  <si>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</si>
  <si>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</si>
  <si>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</si>
  <si>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</si>
  <si>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</si>
  <si>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</si>
  <si>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</si>
  <si>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</si>
  <si>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</si>
  <si>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</si>
  <si>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</si>
  <si>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</si>
  <si>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</si>
  <si>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</si>
  <si>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</si>
  <si>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</si>
  <si>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</si>
  <si>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</si>
  <si>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</si>
  <si>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</si>
  <si>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</si>
  <si>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</si>
  <si>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</si>
  <si>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</si>
  <si>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</si>
  <si>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</si>
  <si>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</si>
  <si>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</si>
  <si>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</si>
  <si>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</si>
  <si>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</si>
  <si>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</si>
  <si>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</si>
  <si>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</si>
  <si>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</si>
  <si>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</si>
  <si>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</si>
  <si>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</si>
  <si>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</si>
  <si>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</si>
  <si>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</si>
  <si>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</si>
  <si>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</si>
  <si>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</si>
  <si>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</si>
  <si>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</si>
  <si>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</si>
  <si>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</si>
  <si>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</si>
  <si>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</si>
  <si>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</si>
  <si>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</si>
  <si>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</si>
  <si>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</si>
  <si>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</si>
  <si>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</si>
  <si>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</si>
  <si>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</si>
  <si>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</si>
  <si>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</si>
  <si>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</si>
  <si>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</si>
  <si>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</si>
  <si>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</si>
  <si>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</si>
  <si>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</si>
  <si>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</si>
  <si>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</si>
  <si>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</si>
  <si>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</si>
  <si>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</si>
  <si>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</si>
  <si>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</si>
  <si>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</si>
  <si>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</si>
  <si>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</si>
  <si>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</si>
  <si>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</si>
  <si>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</si>
  <si>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</si>
  <si>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</si>
  <si>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</si>
  <si>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</si>
  <si>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</si>
  <si>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</si>
  <si>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</si>
  <si>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</si>
  <si>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</si>
  <si>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</si>
  <si>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</si>
  <si>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</si>
  <si>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</si>
  <si>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</si>
  <si>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</si>
  <si>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</si>
  <si>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</si>
  <si>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</si>
  <si>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</si>
  <si>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</si>
  <si>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</si>
  <si>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</si>
  <si>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</si>
  <si>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</si>
  <si>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</si>
  <si>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</si>
  <si>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</si>
  <si>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</si>
  <si>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</si>
  <si>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</si>
  <si>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</si>
  <si>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</si>
  <si>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</si>
  <si>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</si>
  <si>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</si>
  <si>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</si>
  <si>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</si>
  <si>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</si>
  <si>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</si>
  <si>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</si>
  <si>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</si>
  <si>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</si>
  <si>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</si>
  <si>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</si>
  <si>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</si>
  <si>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</si>
  <si>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</si>
  <si>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</si>
  <si>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</si>
  <si>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</si>
  <si>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</si>
  <si>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</si>
  <si>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</si>
  <si>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</si>
  <si>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</si>
  <si>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</si>
  <si>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</si>
  <si>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</si>
  <si>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</si>
  <si>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</si>
  <si>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</si>
  <si>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</si>
  <si>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</si>
  <si>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</si>
  <si>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</si>
  <si>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</si>
  <si>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</si>
  <si>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</si>
  <si>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</si>
  <si>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</si>
  <si>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</si>
  <si>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</si>
  <si>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</si>
  <si>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</si>
  <si>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</si>
  <si>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</si>
  <si>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</si>
  <si>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</si>
  <si>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</si>
  <si>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</si>
  <si>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</si>
  <si>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</si>
  <si>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</si>
  <si>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</si>
  <si>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</si>
  <si>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</si>
  <si>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</si>
  <si>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</si>
  <si>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</si>
  <si>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</si>
  <si>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</si>
  <si>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</si>
  <si>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</si>
  <si>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</si>
  <si>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</si>
  <si>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</si>
  <si>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</si>
  <si>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</si>
  <si>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</si>
  <si>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</si>
  <si>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</si>
  <si>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</si>
  <si>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</si>
  <si>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</si>
  <si>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</si>
  <si>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</si>
  <si>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</si>
  <si>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</si>
  <si>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</si>
  <si>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</si>
  <si>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</si>
  <si>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</si>
  <si>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</si>
  <si>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</si>
  <si>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</si>
  <si>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</si>
  <si>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</si>
  <si>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</si>
  <si>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</si>
  <si>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</si>
  <si>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</si>
  <si>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</si>
  <si>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</si>
  <si>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</si>
  <si>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</si>
  <si>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</si>
  <si>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</si>
  <si>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</si>
  <si>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</si>
  <si>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</si>
  <si>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</si>
  <si>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</si>
  <si>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</si>
  <si>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</si>
  <si>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</si>
  <si>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</si>
  <si>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</si>
  <si>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</si>
  <si>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</si>
  <si>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</si>
  <si>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</si>
  <si>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</si>
  <si>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</si>
  <si>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</si>
  <si>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</si>
  <si>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</si>
  <si>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</si>
  <si>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</si>
  <si>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</si>
  <si>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</si>
  <si>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</si>
  <si>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</si>
  <si>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</si>
  <si>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</si>
  <si>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</si>
  <si>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</si>
  <si>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</si>
  <si>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</si>
  <si>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</si>
  <si>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</si>
  <si>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</si>
  <si>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</si>
  <si>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</si>
  <si>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</si>
  <si>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</si>
  <si>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</si>
  <si>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</si>
  <si>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</si>
  <si>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</si>
  <si>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</si>
  <si>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</si>
  <si>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</si>
  <si>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</si>
  <si>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</si>
  <si>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</si>
  <si>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</si>
  <si>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</si>
  <si>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</si>
  <si>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</si>
  <si>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</si>
  <si>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</si>
  <si>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</si>
  <si>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</si>
  <si>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</si>
  <si>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</si>
  <si>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</si>
  <si>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</si>
  <si>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</si>
  <si>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</si>
  <si>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</si>
  <si>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</si>
  <si>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</si>
  <si>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</si>
  <si>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</si>
  <si>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</si>
  <si>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</si>
  <si>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</si>
  <si>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</si>
  <si>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</si>
  <si>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</si>
  <si>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</si>
  <si>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</si>
  <si>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</si>
  <si>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</si>
  <si>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</si>
  <si>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</si>
  <si>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</si>
  <si>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</si>
  <si>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</si>
  <si>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</si>
  <si>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</si>
  <si>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</si>
  <si>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</si>
  <si>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</si>
  <si>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</si>
  <si>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</si>
  <si>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</si>
  <si>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</si>
  <si>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</si>
  <si>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</si>
  <si>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</si>
  <si>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</si>
  <si>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</si>
  <si>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</si>
  <si>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</si>
  <si>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</si>
  <si>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</si>
  <si>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</si>
  <si>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</si>
  <si>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</si>
  <si>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</si>
  <si>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</si>
  <si>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</si>
  <si>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</si>
  <si>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</si>
  <si>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</si>
  <si>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</si>
  <si>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</si>
  <si>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</si>
  <si>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</si>
  <si>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</si>
  <si>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</si>
  <si>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</si>
  <si>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</si>
  <si>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</si>
  <si>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</si>
  <si>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</si>
  <si>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</si>
  <si>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</si>
  <si>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</si>
  <si>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</si>
  <si>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</si>
  <si>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</si>
  <si>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</si>
  <si>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</si>
  <si>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</si>
  <si>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</si>
  <si>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</si>
  <si>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</si>
  <si>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</si>
  <si>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</si>
  <si>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</si>
  <si>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</si>
  <si>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</si>
  <si>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</si>
  <si>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</si>
  <si>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</si>
  <si>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</si>
  <si>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</si>
  <si>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</si>
  <si>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</si>
  <si>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</si>
  <si>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</si>
  <si>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</si>
  <si>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</si>
  <si>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</si>
  <si>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</si>
  <si>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</si>
  <si>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</si>
  <si>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</si>
  <si>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</si>
  <si>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</si>
  <si>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</si>
  <si>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</si>
  <si>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</si>
  <si>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</si>
  <si>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</si>
  <si>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</si>
  <si>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</si>
  <si>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</si>
  <si>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</si>
  <si>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</si>
  <si>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</si>
  <si>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</si>
  <si>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</si>
  <si>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</si>
  <si>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</si>
  <si>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</si>
  <si>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</si>
  <si>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</si>
  <si>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</si>
  <si>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</si>
  <si>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</si>
  <si>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</si>
  <si>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</si>
  <si>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</si>
  <si>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</si>
  <si>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</si>
  <si>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</si>
  <si>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</si>
  <si>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</si>
  <si>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</si>
  <si>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</si>
  <si>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</si>
  <si>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</si>
  <si>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</si>
  <si>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</si>
  <si>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</si>
  <si>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</si>
  <si>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</si>
  <si>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</si>
  <si>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</si>
  <si>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</si>
  <si>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</si>
  <si>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</si>
  <si>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</si>
  <si>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</si>
  <si>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</si>
  <si>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</si>
  <si>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</si>
  <si>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</si>
  <si>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</si>
  <si>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</si>
  <si>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</si>
  <si>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</si>
  <si>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</si>
  <si>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</si>
  <si>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</si>
  <si>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</si>
  <si>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</si>
  <si>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</si>
  <si>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</si>
  <si>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</si>
  <si>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</si>
  <si>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</si>
  <si>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</si>
  <si>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</si>
  <si>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</si>
  <si>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</si>
  <si>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</si>
  <si>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</si>
  <si>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</si>
  <si>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</si>
  <si>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</si>
  <si>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</si>
  <si>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</si>
  <si>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</si>
  <si>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</si>
  <si>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</si>
  <si>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</si>
  <si>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</si>
  <si>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</si>
  <si>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</si>
  <si>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</si>
  <si>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</si>
  <si>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</si>
  <si>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</si>
  <si>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</si>
  <si>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</si>
  <si>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</si>
  <si>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</si>
  <si>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</si>
  <si>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</si>
  <si>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</si>
  <si>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</si>
  <si>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</si>
  <si>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</si>
  <si>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</si>
  <si>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</si>
  <si>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</si>
  <si>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</si>
  <si>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</si>
  <si>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</si>
  <si>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</si>
  <si>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</si>
  <si>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</si>
  <si>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</si>
  <si>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</si>
  <si>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</si>
  <si>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</si>
  <si>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</si>
  <si>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</si>
  <si>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</si>
  <si>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</si>
  <si>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</si>
  <si>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</si>
  <si>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</si>
  <si>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</si>
  <si>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</si>
  <si>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</si>
  <si>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</si>
  <si>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</si>
  <si>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</si>
  <si>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</si>
  <si>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</si>
  <si>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</si>
  <si>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</si>
  <si>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</si>
  <si>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</si>
  <si>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</si>
  <si>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</si>
  <si>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</si>
  <si>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</si>
  <si>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</si>
  <si>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</si>
  <si>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</si>
  <si>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</si>
  <si>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</si>
  <si>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</si>
  <si>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</si>
  <si>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</si>
  <si>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</si>
  <si>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</si>
  <si>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</si>
  <si>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</si>
  <si>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</si>
  <si>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</si>
  <si>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</si>
  <si>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</si>
  <si>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</si>
  <si>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</si>
  <si>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</si>
  <si>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</si>
  <si>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</si>
  <si>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</si>
  <si>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</si>
  <si>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</si>
  <si>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</si>
  <si>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</si>
  <si>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</si>
  <si>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</si>
  <si>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</si>
  <si>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</si>
  <si>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</si>
  <si>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</si>
  <si>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</si>
  <si>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</si>
  <si>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</si>
  <si>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</si>
  <si>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</si>
  <si>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</si>
  <si>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</si>
  <si>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</si>
  <si>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</si>
  <si>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</si>
  <si>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</si>
  <si>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</si>
  <si>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</si>
  <si>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</si>
  <si>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</si>
  <si>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</si>
  <si>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</si>
  <si>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</si>
  <si>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</si>
  <si>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</si>
  <si>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</si>
  <si>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</si>
  <si>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</si>
  <si>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</si>
  <si>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</si>
  <si>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</si>
  <si>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</si>
  <si>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</si>
  <si>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</si>
  <si>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</si>
  <si>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</si>
  <si>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</si>
  <si>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</si>
  <si>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</si>
  <si>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</si>
  <si>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</si>
  <si>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</si>
  <si>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</si>
  <si>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</si>
  <si>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</si>
  <si>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</si>
  <si>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</si>
  <si>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</si>
  <si>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</si>
  <si>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</si>
  <si>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</si>
  <si>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</si>
  <si>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</si>
  <si>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</si>
  <si>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</si>
  <si>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</si>
  <si>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</si>
  <si>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</si>
  <si>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</si>
  <si>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</si>
  <si>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</si>
  <si>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</si>
  <si>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</si>
  <si>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</si>
  <si>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</si>
  <si>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</si>
  <si>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</si>
  <si>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</si>
  <si>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</si>
  <si>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</si>
  <si>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</si>
  <si>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</si>
  <si>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</si>
  <si>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</si>
  <si>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</si>
  <si>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</si>
  <si>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</si>
  <si>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</si>
  <si>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</si>
  <si>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</si>
  <si>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</si>
  <si>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</si>
  <si>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</si>
  <si>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</si>
  <si>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</si>
  <si>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</si>
  <si>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</si>
  <si>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</si>
  <si>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</si>
  <si>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</si>
  <si>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</si>
  <si>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</si>
  <si>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</si>
  <si>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</si>
  <si>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</si>
  <si>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</si>
  <si>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</si>
  <si>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</si>
  <si>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</si>
  <si>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</si>
  <si>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</si>
  <si>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</si>
  <si>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</si>
  <si>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</si>
  <si>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</si>
  <si>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</si>
  <si>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</si>
  <si>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</si>
  <si>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</si>
  <si>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</si>
  <si>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</si>
  <si>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</si>
  <si>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</si>
  <si>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</si>
  <si>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</si>
  <si>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</si>
  <si>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</si>
  <si>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</si>
  <si>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</si>
  <si>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</si>
  <si>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</si>
  <si>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</si>
  <si>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</si>
  <si>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</si>
  <si>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</si>
  <si>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</si>
  <si>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</si>
  <si>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</si>
  <si>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</si>
  <si>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</si>
  <si>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</si>
  <si>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</si>
  <si>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</si>
  <si>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</si>
  <si>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</si>
  <si>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</si>
  <si>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</si>
  <si>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</si>
  <si>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</si>
  <si>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</si>
  <si>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</si>
  <si>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</si>
  <si>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</si>
  <si>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</si>
  <si>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</si>
  <si>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</si>
  <si>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</si>
  <si>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</si>
  <si>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</si>
  <si>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</si>
  <si>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</si>
  <si>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</si>
  <si>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</si>
  <si>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</si>
  <si>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</si>
  <si>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</si>
  <si>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</si>
  <si>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</si>
  <si>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</si>
  <si>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</si>
  <si>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</si>
  <si>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</si>
  <si>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</si>
  <si>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</si>
  <si>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</si>
  <si>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</si>
  <si>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</si>
  <si>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</si>
  <si>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</si>
  <si>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</si>
  <si>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</si>
  <si>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</si>
  <si>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</si>
  <si>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</si>
  <si>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</si>
  <si>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</si>
  <si>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</si>
  <si>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</si>
  <si>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</si>
  <si>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</si>
  <si>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</si>
  <si>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</si>
  <si>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</si>
  <si>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</si>
  <si>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</si>
  <si>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</si>
  <si>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</si>
  <si>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</si>
  <si>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</si>
  <si>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</si>
  <si>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</si>
  <si>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</si>
  <si>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</si>
  <si>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</si>
  <si>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</si>
  <si>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</si>
  <si>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</si>
  <si>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</si>
  <si>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</si>
  <si>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</si>
  <si>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</si>
  <si>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</si>
  <si>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</si>
  <si>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</si>
  <si>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</si>
  <si>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</si>
  <si>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</si>
  <si>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</si>
  <si>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</si>
  <si>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</si>
  <si>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</si>
  <si>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</si>
  <si>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</si>
  <si>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</si>
  <si>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</si>
  <si>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</si>
  <si>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</si>
  <si>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</si>
  <si>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</si>
  <si>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</si>
  <si>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</si>
  <si>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</si>
  <si>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</si>
  <si>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</si>
  <si>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</si>
  <si>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</si>
  <si>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</si>
  <si>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</si>
  <si>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</si>
  <si>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</si>
  <si>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</si>
  <si>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</si>
  <si>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</si>
  <si>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</si>
  <si>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</si>
  <si>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</si>
  <si>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</si>
  <si>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</si>
  <si>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</si>
  <si>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</si>
  <si>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</si>
  <si>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</si>
  <si>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</si>
  <si>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</si>
  <si>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</si>
  <si>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</si>
  <si>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</si>
  <si>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</si>
  <si>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</si>
  <si>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</si>
  <si>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</si>
  <si>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</si>
  <si>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</si>
  <si>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</si>
  <si>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</si>
  <si>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</si>
  <si>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</si>
  <si>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</si>
  <si>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</si>
  <si>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</si>
  <si>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</si>
  <si>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</si>
  <si>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</si>
  <si>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</si>
  <si>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</si>
  <si>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</si>
  <si>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</si>
  <si>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</si>
  <si>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</si>
  <si>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</si>
  <si>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</si>
  <si>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</si>
  <si>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</si>
  <si>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</si>
  <si>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</si>
  <si>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</si>
  <si>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</si>
  <si>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</si>
  <si>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</si>
  <si>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</si>
  <si>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</si>
  <si>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</si>
  <si>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</si>
  <si>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</si>
  <si>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</si>
  <si>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</si>
  <si>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</si>
  <si>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</si>
  <si>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</si>
  <si>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</si>
  <si>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</si>
  <si>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</si>
  <si>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</si>
  <si>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</si>
  <si>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</si>
  <si>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</si>
  <si>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</si>
  <si>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</si>
  <si>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</si>
  <si>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</si>
  <si>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</si>
  <si>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</si>
  <si>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</si>
  <si>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</si>
  <si>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</si>
  <si>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</si>
  <si>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</si>
  <si>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</si>
  <si>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</si>
  <si>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</si>
  <si>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</si>
  <si>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</si>
  <si>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</si>
  <si>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</si>
  <si>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</si>
  <si>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</si>
  <si>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</si>
  <si>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</si>
  <si>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</si>
  <si>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</si>
  <si>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</si>
  <si>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</si>
  <si>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</si>
  <si>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</si>
  <si>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</si>
  <si>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</si>
  <si>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</si>
  <si>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</si>
  <si>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</si>
  <si>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</si>
  <si>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</si>
  <si>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</si>
  <si>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</si>
  <si>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</si>
  <si>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</si>
  <si>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</si>
  <si>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</si>
  <si>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</si>
  <si>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</si>
  <si>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</si>
  <si>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</si>
  <si>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</si>
  <si>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</si>
  <si>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</si>
  <si>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</si>
  <si>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</si>
  <si>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</si>
  <si>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</si>
  <si>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</si>
  <si>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</si>
  <si>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</si>
  <si>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</si>
  <si>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</si>
  <si>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</si>
  <si>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</si>
  <si>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</si>
  <si>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</si>
  <si>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</si>
  <si>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</si>
  <si>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</si>
  <si>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</si>
  <si>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</si>
  <si>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</si>
  <si>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</si>
  <si>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</si>
  <si>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</si>
  <si>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</si>
  <si>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</si>
  <si>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</si>
  <si>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</si>
  <si>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</si>
  <si>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</si>
  <si>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</si>
  <si>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</si>
  <si>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</si>
  <si>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</si>
  <si>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</si>
  <si>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</si>
  <si>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</si>
  <si>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</si>
  <si>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</si>
  <si>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</si>
  <si>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</si>
  <si>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</si>
  <si>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</si>
  <si>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</si>
  <si>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</si>
  <si>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</si>
  <si>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</si>
  <si>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</si>
  <si>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</si>
  <si>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</si>
  <si>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</si>
  <si>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</si>
  <si>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</si>
  <si>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</si>
  <si>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</si>
  <si>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</si>
  <si>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</si>
  <si>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</si>
  <si>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</si>
  <si>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</si>
  <si>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</si>
  <si>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</si>
  <si>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</si>
  <si>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</si>
  <si>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</si>
  <si>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</si>
  <si>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</si>
  <si>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</si>
  <si>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</si>
  <si>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</si>
  <si>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</si>
  <si>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</si>
  <si>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</si>
  <si>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</si>
  <si>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</si>
  <si>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</si>
  <si>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</si>
  <si>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</si>
  <si>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</si>
  <si>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</si>
  <si>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</si>
  <si>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</si>
  <si>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</si>
  <si>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</si>
  <si>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</si>
  <si>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</si>
  <si>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</si>
  <si>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</si>
  <si>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</si>
  <si>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</si>
  <si>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</si>
  <si>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</si>
  <si>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</si>
  <si>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</si>
  <si>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</si>
  <si>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</si>
  <si>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</si>
  <si>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</si>
  <si>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</si>
  <si>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</si>
  <si>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</si>
  <si>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</si>
  <si>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</si>
  <si>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</si>
  <si>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</si>
  <si>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</si>
  <si>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</si>
  <si>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</si>
  <si>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</si>
  <si>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</si>
  <si>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</si>
  <si>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</si>
  <si>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</si>
  <si>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</si>
  <si>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</si>
  <si>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</si>
  <si>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</si>
  <si>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</si>
  <si>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</si>
  <si>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</si>
  <si>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</si>
  <si>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</si>
  <si>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</si>
  <si>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</si>
  <si>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</si>
  <si>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</si>
  <si>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</si>
  <si>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</si>
  <si>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</si>
  <si>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</si>
  <si>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</si>
  <si>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</si>
  <si>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</si>
  <si>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</si>
  <si>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</si>
  <si>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</si>
  <si>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</si>
  <si>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</si>
  <si>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</si>
  <si>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</si>
  <si>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</si>
  <si>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</si>
  <si>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</si>
  <si>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</si>
  <si>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</si>
  <si>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</si>
  <si>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</si>
  <si>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</si>
  <si>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</si>
  <si>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</si>
  <si>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</si>
  <si>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</si>
  <si>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</si>
  <si>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</si>
  <si>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</si>
  <si>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</si>
  <si>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</si>
  <si>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</si>
  <si>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</si>
  <si>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</si>
  <si>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</si>
  <si>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</si>
  <si>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</si>
  <si>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</si>
  <si>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</si>
  <si>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</si>
  <si>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</si>
  <si>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</si>
  <si>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</si>
  <si>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</si>
  <si>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</si>
  <si>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</si>
  <si>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</si>
  <si>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</si>
  <si>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</si>
  <si>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</si>
  <si>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</si>
  <si>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</si>
  <si>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</si>
  <si>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</si>
  <si>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</si>
  <si>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</si>
  <si>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</si>
  <si>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</si>
  <si>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</si>
  <si>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</si>
  <si>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</si>
  <si>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</si>
  <si>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</si>
  <si>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</si>
  <si>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</si>
  <si>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</si>
  <si>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</si>
  <si>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</si>
  <si>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</si>
  <si>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</si>
  <si>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</si>
  <si>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</si>
  <si>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</si>
  <si>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</si>
  <si>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</si>
  <si>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</si>
  <si>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</si>
  <si>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</si>
  <si>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</si>
  <si>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</si>
  <si>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</si>
  <si>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</si>
  <si>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</si>
  <si>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</si>
  <si>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</si>
  <si>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</si>
  <si>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</si>
  <si>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</si>
  <si>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</si>
  <si>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</si>
  <si>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</si>
  <si>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</si>
  <si>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</si>
  <si>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</si>
  <si>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</si>
  <si>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</si>
  <si>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</si>
  <si>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</si>
  <si>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</si>
  <si>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</si>
  <si>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</si>
  <si>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</si>
  <si>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</si>
  <si>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</si>
  <si>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</si>
  <si>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</si>
  <si>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</si>
  <si>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</si>
  <si>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</si>
  <si>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</si>
  <si>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</si>
  <si>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</si>
  <si>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</si>
  <si>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</si>
  <si>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</si>
  <si>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</si>
  <si>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</si>
  <si>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</si>
  <si>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</si>
  <si>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</si>
  <si>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</si>
  <si>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</si>
  <si>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</si>
  <si>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</si>
  <si>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</si>
  <si>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</si>
  <si>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</si>
  <si>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</si>
  <si>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</si>
  <si>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</si>
  <si>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</si>
  <si>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</si>
  <si>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</si>
  <si>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</si>
  <si>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</si>
  <si>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</si>
  <si>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</si>
  <si>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</si>
  <si>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</si>
  <si>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</si>
  <si>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</si>
  <si>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</si>
  <si>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</si>
  <si>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</si>
  <si>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</si>
  <si>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</si>
  <si>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</si>
  <si>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</si>
  <si>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</si>
  <si>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</si>
  <si>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</si>
  <si>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</si>
  <si>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</si>
  <si>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</si>
  <si>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</si>
  <si>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</si>
  <si>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</si>
  <si>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</si>
  <si>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</si>
  <si>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</si>
  <si>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</si>
  <si>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</si>
  <si>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</si>
  <si>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</si>
  <si>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</si>
  <si>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</si>
  <si>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</si>
  <si>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</si>
  <si>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</si>
  <si>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</si>
  <si>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</si>
  <si>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</si>
  <si>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</si>
  <si>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</si>
  <si>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</si>
  <si>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</si>
  <si>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</si>
  <si>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</si>
  <si>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</si>
  <si>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</si>
  <si>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</si>
  <si>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</si>
  <si>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</si>
  <si>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</si>
  <si>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</si>
  <si>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</si>
  <si>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</si>
  <si>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</si>
  <si>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</si>
  <si>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</si>
  <si>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</si>
  <si>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</si>
  <si>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</si>
  <si>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</si>
  <si>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</si>
  <si>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</si>
  <si>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</si>
  <si>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</si>
  <si>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</si>
  <si>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</si>
  <si>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</si>
  <si>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</si>
  <si>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</si>
  <si>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</si>
  <si>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</si>
  <si>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</si>
  <si>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</si>
  <si>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</si>
  <si>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</si>
  <si>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</si>
  <si>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</si>
  <si>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</si>
  <si>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</si>
  <si>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</si>
  <si>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</si>
  <si>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</si>
  <si>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</si>
  <si>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</si>
  <si>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</si>
  <si>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</si>
  <si>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</si>
  <si>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</si>
  <si>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</si>
  <si>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</si>
  <si>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</si>
  <si>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</si>
  <si>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</si>
  <si>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</si>
  <si>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</si>
  <si>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</si>
  <si>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</si>
  <si>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</si>
  <si>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</si>
  <si>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</si>
  <si>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</si>
  <si>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</si>
  <si>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</si>
  <si>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</si>
  <si>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</si>
  <si>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</si>
  <si>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</si>
  <si>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</si>
  <si>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</si>
  <si>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</si>
  <si>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</si>
  <si>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</si>
  <si>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</si>
  <si>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</si>
  <si>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</si>
  <si>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</si>
  <si>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</si>
  <si>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</si>
  <si>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</si>
  <si>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</si>
  <si>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</si>
  <si>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</si>
  <si>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</si>
  <si>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</si>
  <si>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</si>
  <si>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</si>
  <si>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</si>
  <si>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</si>
  <si>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</si>
  <si>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</si>
  <si>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</si>
  <si>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</si>
  <si>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</si>
  <si>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</si>
  <si>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</si>
  <si>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</si>
  <si>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</si>
  <si>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</si>
  <si>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</si>
  <si>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</si>
  <si>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</si>
  <si>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</si>
  <si>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</si>
  <si>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</si>
  <si>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</si>
  <si>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</si>
  <si>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</si>
  <si>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</si>
  <si>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</si>
  <si>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</si>
  <si>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</si>
  <si>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</si>
  <si>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</si>
  <si>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</si>
  <si>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</si>
  <si>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</si>
  <si>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</si>
  <si>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</si>
  <si>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</si>
  <si>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</si>
  <si>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</si>
  <si>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</si>
  <si>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</si>
  <si>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</si>
  <si>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</si>
  <si>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</si>
  <si>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</si>
  <si>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</si>
  <si>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</si>
  <si>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</si>
  <si>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</si>
  <si>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</si>
  <si>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</si>
  <si>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</si>
  <si>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</si>
  <si>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</si>
  <si>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</si>
  <si>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</si>
  <si>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</si>
  <si>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</si>
  <si>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</si>
  <si>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</si>
  <si>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</si>
  <si>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</si>
  <si>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</si>
  <si>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</si>
  <si>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</si>
  <si>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</si>
  <si>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</si>
  <si>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</si>
  <si>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</si>
  <si>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</si>
  <si>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</si>
  <si>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</si>
  <si>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</si>
  <si>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</si>
  <si>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</si>
  <si>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</si>
  <si>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</si>
  <si>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</si>
  <si>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</si>
  <si>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</si>
  <si>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</si>
  <si>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</si>
  <si>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</si>
  <si>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</si>
  <si>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</si>
  <si>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</si>
  <si>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</si>
  <si>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</si>
  <si>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</si>
  <si>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</si>
  <si>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</si>
  <si>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</si>
  <si>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</si>
  <si>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</si>
  <si>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</si>
  <si>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</si>
  <si>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</si>
  <si>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</si>
  <si>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</si>
  <si>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</si>
  <si>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</si>
  <si>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</si>
  <si>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</si>
  <si>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</si>
  <si>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</si>
  <si>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</si>
  <si>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</si>
  <si>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</si>
  <si>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</si>
  <si>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</si>
  <si>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</si>
  <si>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</si>
  <si>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</si>
  <si>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</si>
  <si>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</si>
  <si>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</si>
  <si>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</si>
  <si>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</si>
  <si>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</si>
  <si>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</si>
  <si>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</si>
  <si>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</si>
  <si>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</si>
  <si>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</si>
  <si>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</si>
  <si>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</si>
  <si>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</si>
  <si>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</si>
  <si>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</si>
  <si>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</si>
  <si>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</si>
  <si>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</si>
  <si>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</si>
  <si>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</si>
  <si>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</si>
  <si>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</si>
  <si>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</si>
  <si>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</si>
  <si>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</si>
  <si>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</si>
  <si>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</si>
  <si>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</si>
  <si>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</si>
  <si>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</si>
  <si>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</si>
  <si>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</si>
  <si>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</si>
  <si>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</si>
  <si>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</si>
  <si>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</si>
  <si>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</si>
  <si>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</si>
  <si>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</si>
  <si>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</si>
  <si>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</si>
  <si>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</si>
  <si>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</si>
  <si>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</si>
  <si>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</si>
  <si>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</si>
  <si>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</si>
  <si>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</si>
  <si>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</si>
  <si>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</si>
  <si>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</si>
  <si>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</si>
  <si>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</si>
  <si>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</si>
  <si>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</si>
  <si>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</si>
  <si>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</si>
  <si>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</si>
  <si>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</si>
  <si>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</si>
  <si>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</si>
  <si>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</si>
  <si>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</si>
  <si>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</si>
  <si>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</si>
  <si>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</si>
  <si>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</si>
  <si>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</si>
  <si>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</si>
  <si>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</si>
  <si>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</si>
  <si>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</si>
  <si>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</si>
  <si>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</si>
  <si>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</si>
  <si>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</si>
  <si>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</si>
  <si>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</si>
  <si>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</si>
  <si>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</si>
  <si>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</si>
  <si>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</si>
  <si>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</si>
  <si>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</si>
  <si>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</si>
  <si>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</si>
  <si>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</si>
  <si>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</si>
  <si>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</si>
  <si>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</si>
  <si>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</si>
  <si>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</si>
  <si>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</si>
  <si>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</si>
  <si>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</si>
  <si>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</si>
  <si>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</si>
  <si>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</si>
  <si>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</si>
  <si>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</si>
  <si>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</si>
  <si>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</si>
  <si>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</si>
  <si>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</si>
  <si>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</si>
  <si>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</si>
  <si>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</si>
  <si>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</si>
  <si>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</si>
  <si>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</si>
  <si>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</si>
  <si>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</si>
  <si>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</si>
  <si>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</si>
  <si>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</si>
  <si>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</si>
  <si>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</si>
  <si>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</si>
  <si>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</si>
  <si>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</si>
  <si>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</si>
  <si>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</si>
  <si>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</si>
  <si>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</si>
  <si>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</si>
  <si>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</si>
  <si>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</si>
  <si>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</si>
  <si>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</si>
  <si>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</si>
  <si>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</si>
  <si>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</si>
  <si>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</si>
  <si>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</si>
  <si>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</si>
  <si>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</si>
  <si>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</si>
  <si>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</si>
  <si>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</si>
  <si>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</si>
  <si>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</si>
  <si>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</si>
  <si>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</si>
  <si>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</si>
  <si>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</si>
  <si>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</si>
  <si>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</si>
  <si>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</si>
  <si>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</si>
  <si>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</si>
  <si>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</si>
  <si>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</si>
  <si>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</si>
  <si>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</si>
  <si>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</si>
  <si>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</si>
  <si>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</si>
  <si>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</si>
  <si>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</si>
  <si>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</si>
  <si>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</si>
  <si>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</si>
  <si>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</si>
  <si>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</si>
  <si>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</si>
  <si>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</si>
  <si>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</si>
  <si>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</si>
  <si>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</si>
  <si>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</si>
  <si>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</si>
  <si>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</si>
  <si>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</si>
  <si>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</si>
  <si>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</si>
  <si>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</si>
  <si>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</si>
  <si>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</si>
  <si>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</si>
  <si>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</si>
  <si>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</si>
  <si>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</si>
  <si>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</si>
  <si>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</si>
  <si>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</si>
  <si>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</si>
  <si>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</si>
  <si>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</si>
  <si>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</si>
  <si>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</si>
  <si>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</si>
  <si>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</si>
  <si>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</si>
  <si>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</si>
  <si>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</si>
  <si>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</si>
  <si>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</si>
  <si>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</si>
  <si>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</si>
  <si>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</si>
  <si>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</si>
  <si>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</si>
  <si>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</si>
  <si>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</si>
  <si>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</si>
  <si>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</si>
  <si>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</si>
  <si>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</si>
  <si>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</si>
  <si>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</si>
  <si>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</si>
  <si>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</si>
  <si>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</si>
  <si>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</si>
  <si>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</si>
  <si>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</si>
  <si>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</si>
  <si>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</si>
  <si>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</si>
  <si>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</si>
  <si>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</si>
  <si>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</si>
  <si>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</si>
  <si>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</si>
  <si>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</si>
  <si>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</si>
  <si>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</si>
  <si>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</si>
  <si>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</si>
  <si>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</si>
  <si>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</si>
  <si>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</si>
  <si>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</si>
  <si>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</si>
  <si>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</si>
  <si>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</si>
  <si>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</si>
  <si>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</si>
  <si>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</si>
  <si>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</si>
  <si>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</si>
  <si>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</si>
  <si>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</si>
  <si>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</si>
  <si>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</si>
  <si>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</si>
  <si>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</si>
  <si>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</si>
  <si>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</si>
  <si>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</si>
  <si>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</si>
  <si>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</si>
  <si>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</si>
  <si>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</si>
  <si>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</si>
  <si>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</si>
  <si>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</si>
  <si>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</si>
  <si>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</si>
  <si>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</si>
  <si>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</si>
  <si>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</si>
  <si>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</si>
  <si>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</si>
  <si>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</si>
  <si>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</si>
  <si>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</si>
  <si>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</si>
  <si>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</si>
  <si>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</si>
  <si>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</si>
  <si>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</si>
  <si>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</si>
  <si>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</si>
  <si>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</si>
  <si>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</si>
  <si>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</si>
  <si>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</si>
  <si>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</si>
  <si>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</si>
  <si>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</si>
  <si>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</si>
  <si>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</si>
  <si>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</si>
  <si>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</si>
  <si>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</si>
  <si>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</si>
  <si>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</si>
  <si>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</si>
  <si>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</si>
  <si>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</si>
  <si>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</si>
  <si>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</si>
  <si>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</si>
  <si>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</si>
  <si>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</si>
  <si>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</si>
  <si>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</si>
  <si>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</si>
  <si>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</si>
  <si>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</si>
  <si>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</si>
  <si>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</si>
  <si>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</si>
  <si>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</si>
  <si>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</si>
  <si>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</si>
  <si>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</si>
  <si>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</si>
  <si>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</si>
  <si>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</si>
  <si>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</si>
  <si>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</si>
  <si>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</si>
  <si>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</si>
  <si>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</si>
  <si>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</si>
  <si>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</si>
  <si>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</si>
  <si>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</si>
  <si>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</si>
  <si>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</si>
  <si>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</si>
  <si>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</si>
  <si>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</si>
  <si>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</si>
  <si>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</si>
  <si>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</si>
  <si>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</si>
  <si>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</si>
  <si>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</si>
  <si>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</si>
  <si>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</si>
  <si>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</si>
  <si>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</si>
  <si>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</si>
  <si>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</si>
  <si>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</si>
  <si>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</si>
  <si>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</si>
  <si>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</si>
  <si>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</si>
  <si>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</si>
  <si>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</si>
  <si>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</si>
  <si>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</si>
  <si>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</si>
  <si>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</si>
  <si>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</si>
  <si>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</si>
  <si>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</si>
  <si>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</si>
  <si>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</si>
  <si>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</si>
  <si>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</si>
  <si>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</si>
  <si>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</si>
  <si>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</si>
  <si>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</si>
  <si>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</si>
  <si>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</si>
  <si>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</si>
  <si>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</si>
  <si>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</si>
  <si>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</si>
  <si>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</si>
  <si>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</si>
  <si>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</si>
  <si>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</si>
  <si>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</si>
  <si>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</si>
  <si>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</si>
  <si>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</si>
  <si>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</si>
  <si>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</si>
  <si>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</si>
  <si>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</si>
  <si>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</si>
  <si>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</si>
  <si>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</si>
  <si>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</si>
  <si>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</si>
  <si>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</si>
  <si>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</si>
  <si>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</si>
  <si>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</si>
  <si>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</si>
  <si>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</si>
  <si>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</si>
  <si>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</si>
  <si>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</si>
  <si>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</si>
  <si>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</si>
  <si>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</si>
  <si>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</si>
  <si>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</si>
  <si>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</si>
  <si>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</si>
  <si>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</si>
  <si>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</si>
  <si>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</si>
  <si>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</si>
  <si>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</si>
  <si>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</si>
  <si>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</si>
  <si>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</si>
  <si>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</si>
  <si>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</si>
  <si>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</si>
  <si>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</si>
  <si>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</si>
  <si>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</si>
  <si>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</si>
  <si>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</si>
  <si>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</si>
  <si>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</si>
  <si>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</si>
  <si>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</si>
  <si>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</si>
  <si>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</si>
  <si>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</si>
  <si>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</si>
  <si>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</si>
  <si>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</si>
  <si>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</si>
  <si>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</si>
  <si>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</si>
  <si>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</si>
  <si>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</si>
  <si>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</si>
  <si>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</si>
  <si>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</si>
  <si>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</si>
  <si>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</si>
  <si>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</si>
  <si>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</si>
  <si>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</si>
  <si>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</si>
  <si>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</si>
  <si>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</si>
  <si>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</si>
  <si>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</si>
  <si>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</si>
  <si>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</si>
  <si>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</si>
  <si>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</si>
  <si>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</si>
  <si>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</si>
  <si>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</si>
  <si>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</si>
  <si>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</si>
  <si>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</si>
  <si>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</si>
  <si>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</si>
  <si>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</si>
  <si>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</si>
  <si>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</si>
  <si>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</si>
  <si>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</si>
  <si>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</si>
  <si>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</si>
  <si>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</si>
  <si>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</si>
  <si>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</si>
  <si>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</si>
  <si>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</si>
  <si>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</si>
  <si>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</si>
  <si>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</si>
  <si>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</si>
  <si>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</si>
  <si>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</si>
  <si>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</si>
  <si>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</si>
  <si>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</si>
  <si>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</si>
  <si>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</si>
  <si>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</si>
  <si>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</si>
  <si>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</si>
  <si>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</si>
  <si>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</si>
  <si>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</si>
  <si>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</si>
  <si>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</si>
  <si>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</si>
  <si>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</si>
  <si>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</si>
  <si>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</si>
  <si>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</si>
  <si>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</si>
  <si>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</si>
  <si>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</si>
  <si>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</si>
  <si>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</si>
  <si>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</si>
  <si>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</si>
  <si>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</si>
  <si>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</si>
  <si>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</si>
  <si>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</si>
  <si>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</si>
  <si>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</si>
  <si>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</si>
  <si>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</si>
  <si>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</si>
  <si>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</si>
  <si>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</si>
  <si>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</si>
  <si>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</si>
  <si>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</si>
  <si>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</si>
  <si>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</si>
  <si>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</si>
  <si>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</si>
  <si>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</si>
  <si>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</si>
  <si>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</si>
  <si>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</si>
  <si>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</si>
  <si>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</si>
  <si>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</si>
  <si>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</si>
  <si>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</si>
  <si>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</si>
  <si>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</si>
  <si>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</si>
  <si>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</si>
  <si>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</si>
  <si>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</si>
  <si>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</si>
  <si>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</si>
  <si>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</si>
  <si>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</si>
  <si>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</si>
  <si>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</si>
  <si>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</si>
  <si>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</si>
  <si>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</si>
  <si>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</si>
  <si>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</si>
  <si>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</si>
  <si>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</si>
  <si>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</si>
  <si>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</si>
  <si>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</si>
  <si>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</si>
  <si>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</si>
  <si>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</si>
  <si>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</si>
  <si>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</si>
  <si>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</si>
  <si>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</si>
  <si>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</si>
  <si>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</si>
  <si>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</si>
  <si>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</si>
  <si>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</si>
  <si>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</si>
  <si>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</si>
  <si>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</si>
  <si>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</si>
  <si>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</si>
  <si>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</si>
  <si>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</si>
  <si>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</si>
  <si>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</si>
  <si>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</si>
  <si>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</si>
  <si>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</si>
  <si>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</si>
  <si>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</si>
  <si>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</si>
  <si>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</si>
  <si>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</si>
  <si>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</si>
  <si>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</si>
  <si>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</si>
  <si>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</si>
  <si>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</si>
  <si>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</si>
  <si>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</si>
  <si>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</si>
  <si>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</si>
  <si>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</si>
  <si>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</si>
  <si>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</si>
  <si>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</si>
  <si>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</si>
  <si>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</si>
  <si>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</si>
  <si>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</si>
  <si>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</si>
  <si>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</si>
  <si>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</si>
  <si>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</si>
  <si>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</si>
  <si>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</si>
  <si>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</si>
  <si>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</si>
  <si>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</si>
  <si>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</si>
  <si>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</si>
  <si>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</si>
  <si>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</si>
  <si>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</si>
  <si>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</si>
  <si>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</si>
  <si>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</si>
  <si>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</si>
  <si>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</si>
  <si>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</si>
  <si>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</si>
  <si>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</si>
  <si>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</si>
  <si>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</si>
  <si>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</si>
  <si>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</si>
  <si>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</si>
  <si>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</si>
  <si>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</si>
  <si>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</si>
  <si>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</si>
  <si>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</si>
  <si>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</si>
  <si>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</si>
  <si>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</si>
  <si>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</si>
  <si>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</si>
  <si>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</si>
  <si>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</si>
  <si>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</si>
  <si>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</si>
  <si>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</si>
  <si>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</si>
  <si>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</si>
  <si>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</si>
  <si>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</si>
  <si>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</si>
  <si>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</si>
  <si>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</si>
  <si>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</si>
  <si>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</si>
  <si>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</si>
  <si>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</si>
  <si>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</si>
  <si>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</si>
  <si>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</si>
  <si>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</si>
  <si>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</si>
  <si>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</si>
  <si>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</si>
  <si>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</si>
  <si>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</si>
  <si>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</si>
  <si>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</si>
  <si>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</si>
  <si>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</si>
  <si>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</si>
  <si>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</si>
  <si>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</si>
  <si>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</si>
  <si>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</si>
  <si>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</si>
  <si>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</si>
  <si>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</si>
  <si>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</si>
  <si>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</si>
  <si>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</si>
  <si>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</si>
  <si>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</si>
  <si>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</si>
  <si>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</si>
  <si>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</si>
  <si>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</si>
  <si>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</si>
  <si>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</si>
  <si>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</si>
  <si>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</si>
  <si>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</si>
  <si>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</si>
  <si>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</si>
  <si>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</si>
  <si>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</si>
  <si>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</si>
  <si>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</si>
  <si>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</si>
  <si>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</si>
  <si>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</si>
  <si>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</si>
  <si>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</si>
  <si>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</si>
  <si>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</si>
  <si>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</si>
  <si>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</si>
  <si>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</si>
  <si>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</si>
  <si>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</si>
  <si>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</si>
  <si>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</si>
  <si>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</si>
  <si>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</si>
  <si>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</si>
  <si>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</si>
  <si>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</si>
  <si>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</si>
  <si>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</si>
  <si>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</si>
  <si>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</si>
  <si>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</si>
  <si>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</si>
  <si>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</si>
  <si>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</si>
  <si>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</si>
  <si>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</si>
  <si>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</si>
  <si>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</si>
  <si>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</si>
  <si>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</si>
  <si>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</si>
  <si>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</si>
  <si>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</si>
  <si>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</si>
  <si>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</si>
  <si>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</si>
  <si>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</si>
  <si>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</si>
  <si>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</si>
  <si>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</si>
  <si>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</si>
  <si>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</si>
  <si>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</si>
  <si>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</si>
  <si>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</si>
  <si>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</si>
  <si>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</si>
  <si>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</si>
  <si>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</si>
  <si>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</si>
  <si>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</si>
  <si>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</si>
  <si>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</si>
  <si>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</si>
  <si>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</si>
  <si>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</si>
  <si>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</si>
  <si>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</si>
  <si>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</si>
  <si>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</si>
  <si>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</si>
  <si>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</si>
  <si>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</si>
  <si>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</si>
  <si>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</si>
  <si>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</si>
  <si>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</si>
  <si>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</si>
  <si>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</si>
  <si>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</si>
  <si>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</si>
  <si>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</si>
  <si>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</si>
  <si>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</si>
  <si>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</si>
  <si>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</si>
  <si>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</si>
  <si>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</si>
  <si>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</si>
  <si>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</si>
  <si>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</si>
  <si>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</si>
  <si>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</si>
  <si>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</si>
  <si>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</si>
  <si>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</si>
  <si>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</si>
  <si>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</si>
  <si>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</si>
  <si>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</si>
  <si>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</si>
  <si>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</si>
  <si>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</si>
  <si>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</si>
  <si>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</si>
  <si>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</si>
  <si>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</si>
  <si>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</si>
  <si>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</si>
  <si>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</si>
  <si>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</si>
  <si>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</si>
  <si>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</si>
  <si>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</si>
  <si>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</si>
  <si>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</si>
  <si>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</si>
  <si>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</si>
  <si>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</si>
  <si>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</si>
  <si>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</si>
  <si>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</si>
  <si>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</si>
  <si>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</si>
  <si>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</si>
  <si>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</si>
  <si>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</si>
  <si>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</si>
  <si>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</si>
  <si>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</si>
  <si>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</si>
  <si>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</si>
  <si>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</si>
  <si>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</si>
  <si>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</si>
  <si>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</si>
  <si>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</si>
  <si>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</si>
  <si>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</si>
  <si>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</si>
  <si>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</si>
  <si>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</si>
  <si>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</si>
  <si>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</si>
  <si>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</si>
  <si>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</si>
  <si>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</si>
  <si>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</si>
  <si>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</si>
  <si>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</si>
  <si>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</si>
  <si>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</si>
  <si>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</si>
  <si>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</si>
  <si>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</si>
  <si>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</si>
  <si>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</si>
  <si>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</si>
  <si>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</si>
  <si>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</si>
  <si>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</si>
  <si>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</si>
  <si>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</si>
  <si>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</si>
  <si>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</si>
  <si>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</si>
  <si>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</si>
  <si>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</si>
  <si>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</si>
  <si>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</si>
  <si>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</si>
  <si>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</si>
  <si>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</si>
  <si>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</si>
  <si>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</si>
  <si>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</si>
  <si>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</si>
  <si>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</si>
  <si>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</si>
  <si>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</si>
  <si>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</si>
  <si>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</si>
  <si>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</si>
  <si>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</si>
  <si>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</si>
  <si>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</si>
  <si>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</si>
  <si>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</si>
  <si>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</si>
  <si>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</si>
  <si>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</si>
  <si>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</si>
  <si>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</si>
  <si>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</si>
  <si>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</si>
  <si>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</si>
  <si>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</si>
  <si>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</si>
  <si>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</si>
  <si>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</si>
  <si>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</si>
  <si>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</si>
  <si>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</si>
  <si>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</si>
  <si>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</si>
  <si>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</si>
  <si>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</si>
  <si>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</si>
  <si>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</si>
  <si>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</si>
  <si>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</si>
  <si>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</si>
  <si>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</si>
  <si>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</si>
  <si>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</si>
  <si>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</si>
  <si>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</si>
  <si>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</si>
  <si>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</si>
  <si>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</si>
  <si>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</si>
  <si>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</si>
  <si>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</si>
  <si>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</si>
  <si>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</si>
  <si>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</si>
  <si>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</si>
  <si>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</si>
  <si>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</si>
  <si>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</si>
  <si>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</si>
  <si>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</si>
  <si>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</si>
  <si>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</si>
  <si>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</si>
  <si>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</si>
  <si>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</si>
  <si>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</si>
  <si>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</si>
  <si>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</si>
  <si>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</si>
  <si>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</si>
  <si>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</si>
  <si>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</si>
  <si>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</si>
  <si>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</si>
  <si>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</si>
  <si>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</si>
  <si>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</si>
  <si>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</si>
  <si>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</si>
  <si>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</si>
  <si>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</si>
  <si>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</si>
  <si>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</si>
  <si>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</si>
  <si>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</si>
  <si>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</si>
  <si>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</si>
  <si>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</si>
  <si>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</si>
  <si>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</si>
  <si>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</si>
  <si>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</si>
  <si>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</si>
  <si>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</si>
  <si>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</si>
  <si>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</si>
  <si>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</si>
  <si>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</si>
  <si>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</si>
  <si>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</si>
  <si>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</si>
  <si>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</si>
  <si>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</si>
  <si>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</si>
  <si>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</si>
  <si>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</si>
  <si>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</si>
  <si>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</si>
  <si>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</si>
  <si>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</si>
  <si>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</si>
  <si>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</si>
  <si>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</si>
  <si>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</si>
  <si>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</si>
  <si>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</si>
  <si>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</si>
  <si>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</si>
  <si>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</si>
  <si>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</si>
  <si>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</si>
  <si>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</si>
  <si>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</si>
  <si>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</si>
  <si>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</si>
  <si>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</si>
  <si>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</si>
  <si>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</si>
  <si>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</si>
  <si>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</si>
  <si>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</si>
  <si>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</si>
  <si>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</si>
  <si>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</si>
  <si>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</si>
  <si>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</si>
  <si>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</si>
  <si>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</si>
  <si>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</si>
  <si>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</si>
  <si>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</si>
  <si>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</si>
  <si>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</si>
  <si>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</si>
  <si>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</si>
  <si>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</si>
  <si>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</si>
  <si>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</si>
  <si>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</si>
  <si>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</si>
  <si>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</si>
  <si>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</si>
  <si>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</si>
  <si>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</si>
  <si>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</si>
  <si>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</si>
  <si>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</si>
  <si>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</si>
  <si>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</si>
  <si>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</si>
  <si>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</si>
  <si>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</si>
  <si>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</si>
  <si>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</si>
  <si>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</si>
  <si>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</si>
  <si>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</si>
  <si>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</si>
  <si>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</si>
  <si>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</si>
  <si>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</si>
  <si>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</si>
  <si>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</si>
  <si>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</si>
  <si>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</si>
  <si>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</si>
  <si>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</si>
  <si>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</si>
  <si>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</si>
  <si>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</si>
  <si>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</si>
  <si>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</si>
  <si>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</si>
  <si>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</si>
  <si>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</si>
  <si>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</si>
  <si>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</si>
  <si>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</si>
  <si>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</si>
  <si>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</si>
  <si>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</si>
  <si>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</si>
  <si>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</si>
  <si>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</si>
  <si>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</si>
  <si>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</si>
  <si>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</si>
  <si>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</si>
  <si>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</si>
  <si>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</si>
  <si>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</si>
  <si>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</si>
  <si>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</si>
  <si>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</si>
  <si>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</si>
  <si>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</si>
  <si>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</si>
  <si>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</si>
  <si>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</si>
  <si>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</si>
  <si>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</si>
  <si>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</si>
  <si>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</si>
  <si>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</si>
  <si>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</si>
  <si>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</si>
  <si>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</si>
  <si>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</si>
  <si>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</si>
  <si>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</si>
  <si>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</si>
  <si>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</si>
  <si>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</si>
  <si>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</si>
  <si>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</si>
  <si>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</si>
  <si>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</si>
  <si>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</si>
  <si>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</si>
  <si>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</si>
  <si>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</si>
  <si>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</si>
  <si>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</si>
  <si>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</si>
  <si>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</si>
  <si>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</si>
  <si>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</si>
  <si>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</si>
  <si>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</si>
  <si>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</si>
  <si>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</si>
  <si>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</si>
  <si>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</si>
  <si>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</si>
  <si>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</si>
  <si>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</si>
  <si>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</si>
  <si>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</si>
  <si>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</si>
  <si>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</si>
  <si>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</si>
  <si>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</si>
  <si>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</si>
  <si>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</si>
  <si>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</si>
  <si>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</si>
  <si>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</si>
  <si>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</si>
  <si>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</si>
  <si>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</si>
  <si>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</si>
  <si>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</si>
  <si>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</si>
  <si>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</si>
  <si>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</si>
  <si>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</si>
  <si>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</si>
  <si>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</si>
  <si>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</si>
  <si>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</si>
  <si>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</si>
  <si>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</si>
  <si>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</si>
  <si>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</si>
  <si>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</si>
  <si>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</si>
  <si>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</si>
  <si>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</si>
  <si>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</si>
  <si>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</si>
  <si>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</si>
  <si>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</si>
  <si>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</si>
  <si>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</si>
  <si>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</si>
  <si>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</si>
  <si>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</si>
  <si>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</si>
  <si>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</si>
  <si>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</si>
  <si>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</si>
  <si>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</si>
  <si>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</si>
  <si>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</si>
  <si>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</si>
  <si>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</si>
  <si>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</si>
  <si>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</si>
  <si>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</si>
  <si>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</si>
  <si>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</si>
  <si>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</si>
  <si>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</si>
  <si>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</si>
  <si>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</si>
  <si>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</si>
  <si>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</si>
  <si>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</si>
  <si>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</si>
  <si>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</si>
  <si>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</si>
  <si>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</si>
  <si>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</si>
  <si>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</si>
  <si>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</si>
  <si>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</si>
  <si>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</si>
  <si>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</si>
  <si>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</si>
  <si>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</si>
  <si>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</si>
  <si>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</si>
  <si>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</si>
  <si>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</si>
  <si>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</si>
  <si>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</si>
  <si>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</si>
  <si>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</si>
  <si>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</si>
  <si>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</si>
  <si>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</si>
  <si>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</si>
  <si>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</si>
  <si>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</si>
  <si>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</si>
  <si>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</si>
  <si>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</si>
  <si>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</si>
  <si>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</si>
  <si>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</si>
  <si>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</si>
  <si>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</si>
  <si>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</si>
  <si>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</si>
  <si>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</si>
  <si>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</si>
  <si>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</si>
  <si>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</si>
  <si>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</si>
  <si>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</si>
  <si>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</si>
  <si>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</si>
  <si>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</si>
  <si>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</si>
  <si>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</si>
  <si>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</si>
  <si>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</si>
  <si>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</si>
  <si>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</si>
  <si>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</si>
  <si>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</si>
  <si>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</si>
  <si>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</si>
  <si>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</si>
  <si>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</si>
  <si>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</si>
  <si>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</si>
  <si>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</si>
  <si>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</si>
  <si>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</si>
  <si>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</si>
  <si>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</si>
  <si>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</si>
  <si>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</si>
  <si>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</si>
  <si>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</si>
  <si>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</si>
  <si>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</si>
  <si>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</si>
  <si>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</si>
  <si>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</si>
  <si>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</si>
  <si>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</si>
  <si>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</si>
  <si>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</si>
  <si>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</si>
  <si>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</si>
  <si>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</si>
  <si>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</si>
  <si>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</si>
  <si>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</si>
  <si>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</si>
  <si>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</si>
  <si>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</si>
  <si>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</si>
  <si>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</si>
  <si>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</si>
  <si>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</si>
  <si>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</si>
  <si>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</si>
  <si>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</si>
  <si>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</si>
  <si>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</si>
  <si>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</si>
  <si>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</si>
  <si>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</si>
  <si>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</si>
  <si>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</si>
  <si>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</si>
  <si>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</si>
  <si>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</si>
  <si>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</si>
  <si>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</si>
  <si>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</si>
  <si>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</si>
  <si>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</si>
  <si>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</si>
  <si>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</si>
  <si>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</si>
  <si>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</si>
  <si>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</si>
  <si>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</si>
  <si>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</si>
  <si>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</si>
  <si>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</si>
  <si>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</si>
  <si>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</si>
  <si>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</si>
  <si>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</si>
  <si>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</si>
  <si>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</si>
  <si>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</si>
  <si>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</si>
  <si>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</si>
  <si>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</si>
  <si>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</si>
  <si>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</si>
  <si>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</si>
  <si>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</si>
  <si>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</si>
  <si>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</si>
  <si>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</si>
  <si>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</si>
  <si>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</si>
  <si>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</si>
  <si>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</si>
  <si>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</si>
  <si>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</si>
  <si>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</si>
  <si>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</si>
  <si>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</si>
  <si>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</si>
  <si>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</si>
  <si>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</si>
  <si>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</si>
  <si>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</si>
  <si>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</si>
  <si>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</si>
  <si>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</si>
  <si>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</si>
  <si>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</si>
  <si>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</si>
  <si>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</si>
  <si>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</si>
  <si>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</si>
  <si>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</si>
  <si>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</si>
  <si>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</si>
  <si>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</si>
  <si>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</si>
  <si>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</si>
  <si>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</si>
  <si>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</si>
  <si>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</si>
  <si>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</si>
  <si>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</si>
  <si>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</si>
  <si>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</si>
  <si>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</si>
  <si>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</si>
  <si>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</si>
  <si>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</si>
  <si>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</si>
  <si>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</si>
  <si>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</si>
  <si>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</si>
  <si>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</si>
  <si>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</si>
  <si>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</si>
  <si>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</si>
  <si>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</si>
  <si>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</si>
  <si>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</si>
  <si>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</si>
  <si>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</si>
  <si>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</si>
  <si>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</si>
  <si>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</si>
  <si>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</si>
  <si>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</si>
  <si>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</si>
  <si>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</si>
  <si>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</si>
  <si>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</si>
  <si>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</si>
  <si>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</si>
  <si>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</si>
  <si>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</si>
  <si>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</si>
  <si>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</si>
  <si>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</si>
  <si>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</si>
  <si>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</si>
  <si>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</si>
  <si>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</si>
  <si>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</si>
  <si>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</si>
  <si>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</si>
  <si>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</si>
  <si>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</si>
  <si>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</si>
  <si>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</si>
  <si>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</si>
  <si>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</si>
  <si>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</si>
  <si>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</si>
  <si>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</si>
  <si>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</si>
  <si>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</si>
  <si>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</si>
  <si>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</si>
  <si>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</si>
  <si>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</si>
  <si>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</si>
  <si>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</si>
  <si>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</si>
  <si>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</si>
  <si>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</si>
  <si>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</si>
  <si>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</si>
  <si>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</si>
  <si>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</si>
  <si>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</si>
  <si>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</si>
  <si>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</si>
  <si>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</si>
  <si>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</si>
  <si>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</si>
  <si>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</si>
  <si>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</si>
  <si>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</si>
  <si>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</si>
  <si>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</si>
  <si>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</si>
  <si>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</si>
  <si>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</si>
  <si>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</si>
  <si>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</si>
  <si>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</si>
  <si>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</si>
  <si>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</si>
  <si>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</si>
  <si>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</si>
  <si>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</si>
  <si>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</si>
  <si>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</si>
  <si>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</si>
  <si>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</si>
  <si>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</si>
  <si>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</si>
  <si>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</si>
  <si>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</si>
  <si>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</si>
  <si>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</si>
  <si>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</si>
  <si>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</si>
  <si>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</si>
  <si>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</si>
  <si>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</si>
  <si>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</si>
  <si>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</si>
  <si>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</si>
  <si>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</si>
  <si>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</si>
  <si>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</si>
  <si>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</si>
  <si>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</si>
  <si>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</si>
  <si>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</si>
  <si>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</si>
  <si>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</si>
  <si>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</si>
  <si>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</si>
  <si>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</si>
  <si>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</si>
  <si>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</si>
  <si>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</si>
  <si>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</si>
  <si>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</si>
  <si>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</si>
  <si>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</si>
  <si>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</si>
  <si>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</si>
  <si>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</si>
  <si>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</si>
  <si>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</si>
  <si>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</si>
  <si>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</si>
  <si>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</si>
  <si>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</si>
  <si>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</si>
  <si>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</si>
  <si>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</si>
  <si>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</si>
  <si>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</si>
  <si>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</si>
  <si>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</si>
  <si>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</si>
  <si>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</si>
  <si>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</si>
  <si>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</si>
  <si>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</si>
  <si>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</si>
  <si>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</si>
  <si>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</si>
  <si>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</si>
  <si>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</si>
  <si>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</si>
  <si>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</si>
  <si>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</si>
  <si>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</si>
  <si>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</si>
  <si>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</si>
  <si>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</si>
  <si>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</si>
  <si>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</si>
  <si>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</si>
  <si>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</si>
  <si>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</si>
  <si>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</si>
  <si>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</si>
  <si>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</si>
  <si>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</si>
  <si>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</si>
  <si>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</si>
  <si>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</si>
  <si>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</si>
  <si>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</si>
  <si>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</si>
  <si>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</si>
  <si>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</si>
  <si>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</si>
  <si>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</si>
  <si>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</si>
  <si>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</si>
  <si>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</si>
  <si>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</si>
  <si>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</si>
  <si>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</si>
  <si>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</si>
  <si>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</si>
  <si>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</si>
  <si>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</si>
  <si>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</si>
  <si>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</si>
  <si>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</si>
  <si>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</si>
  <si>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</si>
  <si>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</si>
  <si>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</si>
  <si>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</si>
  <si>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</si>
  <si>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</si>
  <si>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</si>
  <si>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</si>
  <si>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</si>
  <si>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</si>
  <si>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</si>
  <si>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</si>
  <si>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</si>
  <si>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</si>
  <si>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</si>
  <si>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</si>
  <si>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</si>
  <si>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</si>
  <si>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</si>
  <si>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</si>
  <si>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</si>
  <si>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</si>
  <si>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</si>
  <si>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</si>
  <si>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</si>
  <si>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</si>
  <si>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</si>
  <si>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</si>
  <si>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</si>
  <si>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</si>
  <si>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</si>
  <si>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</si>
  <si>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</si>
  <si>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</si>
  <si>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</si>
  <si>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</si>
  <si>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</si>
  <si>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</si>
  <si>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</si>
  <si>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</si>
  <si>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</si>
  <si>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</si>
  <si>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</si>
  <si>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</si>
  <si>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</si>
  <si>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</si>
  <si>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</si>
  <si>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</si>
  <si>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</si>
  <si>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</si>
  <si>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</si>
  <si>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</si>
  <si>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</si>
  <si>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</si>
  <si>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</si>
  <si>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</si>
  <si>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</si>
  <si>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</si>
  <si>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</si>
  <si>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</si>
  <si>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</si>
  <si>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</si>
  <si>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</si>
  <si>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</si>
  <si>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</si>
  <si>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</si>
  <si>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</si>
  <si>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</si>
  <si>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</si>
  <si>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</si>
  <si>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</si>
  <si>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</si>
  <si>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</si>
  <si>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</si>
  <si>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</si>
  <si>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</si>
  <si>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</si>
  <si>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</si>
  <si>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</si>
  <si>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</si>
  <si>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</si>
  <si>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</si>
  <si>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</si>
  <si>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</si>
  <si>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</si>
  <si>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</si>
  <si>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</si>
  <si>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</si>
  <si>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</si>
  <si>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</si>
  <si>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</si>
  <si>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</si>
  <si>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</si>
  <si>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</si>
  <si>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</si>
  <si>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</si>
  <si>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</si>
  <si>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</si>
  <si>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</si>
  <si>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</si>
  <si>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</si>
  <si>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</si>
  <si>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</si>
  <si>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</si>
  <si>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</si>
  <si>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</si>
  <si>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</si>
  <si>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</si>
  <si>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</si>
  <si>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</si>
  <si>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</si>
  <si>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</si>
  <si>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</si>
  <si>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</si>
  <si>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</si>
  <si>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</si>
  <si>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</si>
  <si>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</si>
  <si>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</si>
  <si>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</si>
  <si>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</si>
  <si>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</si>
  <si>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</si>
  <si>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</si>
  <si>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</si>
  <si>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</si>
  <si>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</si>
  <si>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</si>
  <si>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</si>
  <si>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</si>
  <si>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</si>
  <si>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</si>
  <si>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</si>
  <si>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</si>
  <si>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</si>
  <si>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</si>
  <si>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</si>
  <si>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</si>
  <si>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</si>
  <si>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</si>
  <si>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</si>
  <si>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</si>
  <si>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</si>
  <si>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</si>
  <si>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</si>
  <si>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</si>
  <si>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</si>
  <si>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</si>
  <si>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</si>
  <si>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</si>
  <si>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</si>
  <si>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</si>
  <si>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</si>
  <si>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</si>
  <si>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</si>
  <si>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</si>
  <si>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</si>
  <si>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</si>
  <si>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</si>
  <si>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</si>
  <si>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</si>
  <si>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</si>
  <si>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</si>
  <si>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</si>
  <si>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</si>
  <si>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</si>
  <si>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</si>
  <si>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</si>
  <si>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</si>
  <si>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</si>
  <si>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</si>
  <si>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</si>
  <si>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</si>
  <si>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</si>
  <si>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</si>
  <si>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</si>
  <si>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</si>
  <si>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</si>
  <si>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</si>
  <si>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</si>
  <si>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</si>
  <si>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</si>
  <si>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</si>
  <si>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</si>
  <si>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</si>
  <si>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</si>
  <si>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</si>
  <si>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</si>
  <si>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</si>
  <si>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</si>
  <si>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</si>
  <si>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</si>
  <si>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</si>
  <si>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</si>
  <si>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</si>
  <si>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</si>
  <si>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</si>
  <si>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</si>
  <si>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</si>
  <si>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</si>
  <si>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</si>
  <si>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</si>
  <si>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</si>
  <si>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</si>
  <si>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</si>
  <si>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</si>
  <si>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</si>
  <si>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</si>
  <si>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</si>
  <si>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</si>
  <si>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</si>
  <si>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</si>
  <si>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</si>
  <si>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</si>
  <si>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</si>
  <si>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</si>
  <si>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</si>
  <si>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</si>
  <si>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</si>
  <si>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</si>
  <si>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</si>
  <si>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</si>
  <si>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</si>
  <si>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</si>
  <si>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</si>
  <si>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</si>
  <si>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</si>
  <si>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</si>
  <si>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</si>
  <si>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</si>
  <si>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</si>
  <si>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</si>
  <si>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</si>
  <si>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</si>
  <si>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</si>
  <si>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</si>
  <si>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</si>
  <si>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</si>
  <si>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</si>
  <si>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</si>
  <si>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</si>
  <si>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</si>
  <si>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</si>
  <si>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</si>
  <si>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</si>
  <si>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</si>
  <si>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</si>
  <si>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</si>
  <si>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</si>
  <si>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</si>
  <si>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</si>
  <si>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</si>
  <si>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</si>
  <si>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</si>
  <si>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</si>
  <si>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</si>
  <si>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</si>
  <si>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</si>
  <si>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</si>
  <si>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</si>
  <si>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</si>
  <si>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</si>
  <si>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</si>
  <si>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</si>
  <si>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</si>
  <si>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</si>
  <si>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</si>
  <si>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</si>
  <si>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</si>
  <si>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</si>
  <si>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</si>
  <si>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</si>
  <si>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</si>
  <si>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</si>
  <si>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</si>
  <si>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</si>
  <si>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</si>
  <si>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</si>
  <si>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</si>
  <si>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</si>
  <si>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</si>
  <si>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</si>
  <si>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</si>
  <si>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</si>
  <si>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</si>
  <si>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</si>
  <si>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</si>
  <si>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</si>
  <si>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</si>
  <si>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</si>
  <si>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</si>
  <si>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</si>
  <si>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</si>
  <si>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</si>
  <si>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</si>
  <si>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</si>
  <si>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</si>
  <si>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</si>
  <si>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</si>
  <si>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</si>
  <si>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</si>
  <si>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</si>
  <si>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</si>
  <si>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</si>
  <si>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</si>
  <si>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</si>
  <si>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</si>
  <si>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</si>
  <si>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</si>
  <si>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</si>
  <si>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</si>
  <si>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</si>
  <si>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</si>
  <si>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</si>
  <si>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</si>
  <si>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</si>
  <si>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</si>
  <si>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</si>
  <si>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</si>
  <si>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</si>
  <si>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</si>
  <si>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</si>
  <si>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</si>
  <si>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</si>
  <si>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</si>
  <si>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</si>
  <si>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</si>
  <si>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</si>
  <si>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</si>
  <si>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</si>
  <si>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</si>
  <si>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</si>
  <si>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</si>
  <si>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</si>
  <si>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</si>
  <si>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</si>
  <si>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</si>
  <si>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</si>
  <si>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</si>
  <si>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</si>
  <si>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</si>
  <si>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</si>
  <si>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</si>
  <si>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</si>
  <si>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</si>
  <si>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</si>
  <si>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</si>
  <si>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</si>
  <si>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</si>
  <si>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</si>
  <si>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</si>
  <si>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</si>
  <si>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</si>
  <si>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</si>
  <si>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</si>
  <si>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</si>
  <si>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</si>
  <si>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</si>
  <si>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</si>
  <si>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</si>
  <si>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</si>
  <si>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</si>
  <si>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</si>
  <si>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</si>
  <si>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</si>
  <si>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</si>
  <si>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</si>
  <si>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</si>
  <si>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</si>
  <si>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</si>
  <si>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</si>
  <si>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</si>
  <si>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</si>
  <si>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</si>
  <si>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</si>
  <si>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</si>
  <si>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</si>
  <si>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</si>
  <si>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</si>
  <si>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</si>
  <si>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</si>
  <si>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</si>
  <si>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</si>
  <si>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</si>
  <si>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</si>
  <si>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</si>
  <si>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</si>
  <si>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</si>
  <si>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</si>
  <si>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</si>
  <si>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</si>
  <si>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</si>
  <si>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</si>
  <si>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</si>
  <si>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</si>
  <si>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</si>
  <si>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</si>
  <si>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</si>
  <si>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</si>
  <si>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</si>
  <si>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</si>
  <si>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</si>
  <si>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</si>
  <si>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</si>
  <si>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</si>
  <si>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</si>
  <si>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</si>
  <si>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</si>
  <si>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</si>
  <si>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</si>
  <si>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</si>
  <si>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</si>
  <si>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</si>
  <si>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</si>
  <si>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</si>
  <si>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</si>
  <si>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</si>
  <si>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</si>
  <si>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</si>
  <si>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</si>
  <si>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</si>
  <si>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</si>
  <si>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</si>
  <si>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</si>
  <si>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</si>
  <si>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</si>
  <si>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</si>
  <si>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</si>
  <si>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</si>
  <si>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</si>
  <si>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</si>
  <si>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</si>
  <si>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</si>
  <si>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</si>
  <si>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</si>
  <si>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</si>
  <si>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</si>
  <si>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</si>
  <si>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</si>
  <si>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</si>
  <si>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</si>
  <si>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</si>
  <si>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</si>
  <si>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</si>
  <si>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</si>
  <si>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</si>
  <si>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</si>
  <si>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</si>
  <si>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</si>
  <si>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</si>
  <si>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</si>
  <si>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</si>
  <si>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</si>
  <si>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</si>
  <si>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</si>
  <si>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</si>
  <si>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</si>
  <si>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</si>
  <si>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</si>
  <si>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</si>
  <si>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</si>
  <si>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</si>
  <si>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</si>
  <si>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</si>
  <si>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</si>
  <si>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</si>
  <si>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</si>
  <si>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</si>
  <si>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</si>
  <si>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</si>
  <si>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</si>
  <si>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</si>
  <si>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</si>
  <si>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</si>
  <si>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</si>
  <si>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</si>
  <si>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</si>
  <si>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</si>
  <si>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</si>
  <si>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</si>
  <si>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</si>
  <si>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</si>
  <si>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</si>
  <si>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</si>
  <si>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</si>
  <si>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</si>
  <si>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</si>
  <si>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</si>
  <si>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</si>
  <si>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</si>
  <si>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</si>
  <si>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</si>
  <si>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</si>
  <si>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</si>
  <si>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</si>
  <si>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</si>
  <si>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</si>
  <si>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</si>
  <si>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</si>
  <si>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</si>
  <si>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</si>
  <si>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</si>
  <si>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</si>
  <si>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</si>
  <si>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</si>
  <si>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</si>
  <si>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</si>
  <si>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</si>
  <si>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</si>
  <si>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</si>
  <si>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</si>
  <si>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</si>
  <si>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</si>
  <si>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</si>
  <si>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</si>
  <si>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</si>
  <si>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</si>
  <si>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</si>
  <si>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</si>
  <si>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</si>
  <si>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</si>
  <si>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</si>
  <si>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</si>
  <si>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</si>
  <si>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</si>
  <si>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</si>
  <si>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</si>
  <si>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</si>
  <si>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</si>
  <si>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</si>
  <si>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</si>
  <si>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</si>
  <si>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</si>
  <si>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</si>
  <si>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</si>
  <si>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</si>
  <si>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</si>
  <si>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</si>
  <si>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</si>
  <si>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</si>
  <si>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</si>
  <si>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</si>
  <si>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</si>
  <si>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</si>
  <si>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</si>
  <si>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</si>
  <si>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</si>
  <si>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</si>
  <si>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</si>
  <si>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</si>
  <si>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</si>
  <si>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</si>
  <si>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</si>
  <si>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</si>
  <si>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</si>
  <si>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</si>
  <si>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</si>
  <si>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</si>
  <si>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</si>
  <si>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</si>
  <si>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</si>
  <si>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</si>
  <si>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</si>
  <si>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</si>
  <si>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</si>
  <si>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</si>
  <si>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</si>
  <si>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</si>
  <si>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</si>
  <si>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</si>
  <si>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</si>
  <si>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</si>
  <si>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</si>
  <si>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</si>
  <si>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</si>
  <si>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</si>
  <si>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</si>
  <si>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</si>
  <si>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</si>
  <si>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</si>
  <si>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</si>
  <si>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</si>
  <si>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</si>
  <si>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</si>
  <si>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</si>
  <si>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</si>
  <si>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</si>
  <si>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</si>
  <si>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</si>
  <si>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</si>
  <si>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</si>
  <si>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</si>
  <si>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</si>
  <si>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</si>
  <si>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</si>
  <si>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</si>
  <si>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</si>
  <si>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</si>
  <si>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</si>
  <si>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</si>
  <si>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</si>
  <si>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</si>
  <si>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</si>
  <si>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</si>
  <si>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</si>
  <si>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</si>
  <si>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</si>
  <si>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</si>
  <si>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</si>
  <si>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</si>
  <si>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</si>
  <si>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</si>
  <si>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</si>
  <si>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</si>
  <si>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</si>
  <si>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</si>
  <si>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</si>
  <si>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</si>
  <si>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</si>
  <si>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</si>
  <si>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</si>
  <si>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</si>
  <si>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</si>
  <si>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</si>
  <si>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</si>
  <si>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</si>
  <si>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</si>
  <si>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</si>
  <si>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</si>
  <si>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</si>
  <si>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</si>
  <si>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</si>
  <si>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</si>
  <si>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</si>
  <si>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</si>
  <si>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</si>
  <si>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</si>
  <si>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</si>
  <si>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</si>
  <si>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</si>
  <si>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</si>
  <si>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</si>
  <si>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</si>
  <si>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</si>
  <si>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</si>
  <si>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</si>
  <si>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</si>
  <si>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</si>
  <si>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</si>
  <si>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</si>
  <si>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</si>
  <si>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</si>
  <si>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</si>
  <si>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</si>
  <si>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</si>
  <si>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</si>
  <si>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</si>
  <si>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</si>
  <si>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</si>
  <si>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</si>
  <si>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</si>
  <si>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</si>
  <si>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</si>
  <si>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</si>
  <si>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</si>
  <si>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</si>
  <si>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</si>
  <si>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</si>
  <si>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</si>
  <si>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</si>
  <si>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</si>
  <si>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</si>
  <si>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</si>
  <si>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</si>
  <si>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</si>
  <si>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</si>
  <si>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</si>
  <si>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</si>
  <si>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</si>
  <si>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</si>
  <si>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</si>
  <si>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</si>
  <si>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</si>
  <si>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</si>
  <si>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</si>
  <si>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</si>
  <si>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</si>
  <si>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</si>
  <si>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</si>
  <si>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</si>
  <si>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</si>
  <si>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</si>
  <si>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</si>
  <si>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</si>
  <si>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</si>
  <si>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</si>
  <si>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</si>
  <si>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</si>
  <si>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</si>
  <si>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</si>
  <si>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</si>
  <si>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</si>
  <si>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</si>
  <si>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</si>
  <si>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</si>
  <si>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</si>
  <si>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</si>
  <si>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</si>
  <si>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</si>
  <si>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</si>
  <si>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</si>
  <si>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</si>
  <si>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</si>
  <si>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</si>
  <si>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</si>
  <si>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</si>
  <si>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</si>
  <si>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</si>
  <si>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</si>
  <si>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</si>
  <si>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</si>
  <si>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</si>
  <si>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</si>
  <si>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</si>
  <si>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</si>
  <si>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</si>
  <si>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</si>
  <si>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</si>
  <si>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</si>
  <si>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</si>
  <si>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</si>
  <si>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</si>
  <si>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</si>
  <si>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</si>
  <si>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</si>
  <si>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</si>
  <si>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</si>
  <si>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</si>
  <si>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</si>
  <si>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</si>
  <si>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</si>
  <si>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</si>
  <si>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</si>
  <si>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</si>
  <si>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</si>
  <si>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</si>
  <si>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</si>
  <si>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</si>
  <si>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</si>
  <si>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</si>
  <si>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</si>
  <si>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</si>
  <si>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</si>
  <si>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</si>
  <si>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</si>
  <si>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</si>
  <si>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</si>
  <si>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</si>
  <si>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</si>
  <si>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</si>
  <si>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</si>
  <si>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</si>
  <si>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</si>
  <si>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</si>
  <si>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</si>
  <si>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</si>
  <si>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</si>
  <si>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</si>
  <si>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</si>
  <si>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</si>
  <si>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</si>
  <si>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</si>
  <si>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</si>
  <si>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</si>
  <si>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</si>
  <si>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</si>
  <si>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</si>
  <si>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</si>
  <si>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</si>
  <si>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</si>
  <si>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</si>
  <si>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</si>
  <si>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</si>
  <si>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</si>
  <si>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</si>
  <si>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</si>
  <si>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</si>
  <si>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</si>
  <si>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</si>
  <si>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</si>
  <si>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</si>
  <si>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</si>
  <si>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</si>
  <si>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</si>
  <si>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</si>
  <si>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</si>
  <si>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</si>
  <si>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</si>
  <si>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</si>
  <si>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</si>
  <si>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</si>
  <si>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</si>
  <si>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</si>
  <si>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</si>
  <si>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</si>
  <si>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</si>
  <si>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</si>
  <si>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</si>
  <si>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</si>
  <si>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</si>
  <si>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</si>
  <si>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</si>
  <si>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</si>
  <si>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</si>
  <si>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</si>
  <si>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</si>
  <si>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</si>
  <si>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</si>
  <si>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</si>
  <si>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</si>
  <si>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</si>
  <si>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</si>
  <si>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</si>
  <si>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</si>
  <si>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</si>
  <si>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</si>
  <si>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</si>
  <si>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</si>
  <si>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</si>
  <si>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</si>
  <si>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</si>
  <si>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</si>
  <si>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</si>
  <si>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</si>
  <si>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</si>
  <si>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</si>
  <si>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</si>
  <si>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</si>
  <si>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</si>
  <si>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</si>
  <si>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</si>
  <si>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</si>
  <si>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</si>
  <si>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</si>
  <si>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</si>
  <si>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</si>
  <si>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</si>
  <si>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</si>
  <si>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</si>
  <si>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</si>
  <si>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</si>
  <si>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</si>
  <si>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</si>
  <si>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</si>
  <si>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</si>
  <si>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</si>
  <si>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</si>
  <si>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</si>
  <si>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</si>
  <si>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</si>
  <si>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</si>
  <si>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</si>
  <si>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</si>
  <si>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</si>
  <si>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</si>
  <si>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</si>
  <si>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</si>
  <si>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</si>
  <si>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</si>
  <si>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</si>
  <si>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</si>
  <si>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</si>
  <si>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</si>
  <si>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</si>
  <si>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</si>
  <si>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</si>
  <si>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</si>
  <si>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</si>
  <si>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</si>
  <si>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</si>
  <si>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</si>
  <si>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</si>
  <si>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</si>
  <si>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</si>
  <si>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</si>
  <si>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</si>
  <si>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</si>
  <si>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</si>
  <si>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</si>
  <si>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</si>
  <si>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</si>
  <si>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</si>
  <si>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</si>
  <si>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</si>
  <si>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</si>
  <si>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</si>
  <si>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</si>
  <si>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</si>
  <si>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</si>
  <si>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</si>
  <si>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</si>
  <si>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</si>
  <si>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</si>
  <si>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</si>
  <si>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</si>
  <si>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</si>
  <si>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</si>
  <si>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</si>
  <si>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</si>
  <si>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</si>
  <si>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</si>
  <si>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</si>
  <si>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</si>
  <si>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</si>
  <si>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</si>
  <si>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</si>
  <si>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</si>
  <si>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</si>
  <si>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</si>
  <si>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</si>
  <si>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</si>
  <si>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</si>
  <si>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</si>
  <si>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</si>
  <si>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</si>
  <si>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</si>
  <si>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</si>
  <si>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</si>
  <si>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</si>
  <si>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</si>
  <si>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</si>
  <si>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</si>
  <si>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</si>
  <si>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</si>
  <si>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</si>
  <si>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</si>
  <si>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</si>
  <si>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</si>
  <si>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</si>
  <si>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</si>
  <si>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</si>
  <si>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</si>
  <si>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</si>
  <si>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</si>
  <si>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</si>
  <si>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</si>
  <si>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</si>
  <si>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</si>
  <si>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</si>
  <si>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</si>
  <si>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</si>
  <si>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</si>
  <si>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</si>
  <si>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</si>
  <si>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</si>
  <si>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</si>
  <si>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</si>
  <si>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</si>
  <si>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</si>
  <si>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</si>
  <si>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</si>
  <si>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</si>
  <si>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</si>
  <si>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</si>
  <si>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</si>
  <si>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</si>
  <si>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</si>
  <si>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</si>
  <si>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</si>
  <si>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</si>
  <si>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</si>
  <si>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</si>
  <si>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</si>
  <si>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</si>
  <si>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</si>
  <si>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</si>
  <si>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</si>
  <si>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</si>
  <si>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</si>
  <si>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</si>
  <si>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</si>
  <si>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</si>
  <si>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</si>
  <si>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</si>
  <si>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</si>
  <si>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</si>
  <si>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</si>
  <si>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</si>
  <si>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</si>
  <si>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</si>
  <si>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</si>
  <si>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</si>
  <si>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</si>
  <si>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</si>
  <si>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</si>
  <si>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</si>
  <si>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</si>
  <si>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</si>
  <si>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</si>
  <si>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</si>
  <si>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</si>
  <si>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</si>
  <si>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</si>
  <si>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</si>
  <si>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</si>
  <si>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</si>
  <si>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</si>
  <si>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</si>
  <si>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</si>
  <si>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</si>
  <si>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</si>
  <si>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</si>
  <si>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</si>
  <si>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</si>
  <si>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</si>
  <si>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</si>
  <si>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</si>
  <si>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</si>
  <si>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</si>
  <si>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</si>
  <si>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</si>
  <si>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</si>
  <si>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</si>
  <si>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</si>
  <si>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</si>
  <si>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</si>
  <si>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</si>
  <si>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</si>
  <si>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</si>
  <si>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</si>
  <si>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</si>
  <si>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</si>
  <si>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</si>
  <si>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</si>
  <si>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</si>
  <si>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</si>
  <si>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</si>
  <si>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</si>
  <si>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</si>
  <si>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</si>
  <si>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</si>
  <si>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</si>
  <si>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</si>
  <si>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</si>
  <si>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</si>
  <si>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</si>
  <si>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</si>
  <si>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</si>
  <si>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</si>
  <si>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</si>
  <si>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</si>
  <si>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</si>
  <si>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</si>
  <si>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</si>
  <si>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</si>
  <si>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</si>
  <si>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</si>
  <si>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</si>
  <si>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</si>
  <si>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</si>
  <si>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</si>
  <si>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</si>
  <si>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</si>
  <si>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</si>
  <si>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</si>
  <si>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</si>
  <si>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</si>
  <si>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</si>
  <si>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</si>
  <si>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</si>
  <si>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</si>
  <si>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</si>
  <si>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</si>
  <si>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</si>
  <si>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</si>
  <si>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</si>
  <si>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</si>
  <si>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</si>
  <si>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</si>
  <si>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</si>
  <si>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</si>
  <si>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</si>
  <si>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</si>
  <si>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</si>
  <si>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</si>
  <si>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</si>
  <si>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</si>
  <si>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</si>
  <si>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</si>
  <si>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</si>
  <si>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</si>
  <si>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</si>
  <si>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</si>
  <si>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</si>
  <si>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</si>
  <si>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</si>
  <si>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</si>
  <si>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</si>
  <si>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</si>
  <si>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</si>
  <si>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</si>
  <si>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</si>
  <si>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</si>
  <si>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</si>
  <si>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</si>
  <si>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</si>
  <si>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</si>
  <si>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</si>
  <si>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</si>
  <si>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</si>
  <si>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</si>
  <si>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</si>
  <si>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</si>
  <si>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</si>
  <si>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</si>
  <si>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</si>
  <si>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</si>
  <si>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</si>
  <si>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</si>
  <si>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</si>
  <si>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</si>
  <si>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</si>
  <si>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</si>
  <si>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</si>
  <si>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</si>
  <si>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</si>
  <si>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</si>
  <si>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</si>
  <si>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</si>
  <si>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</si>
  <si>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</si>
  <si>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</si>
  <si>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</si>
  <si>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</si>
  <si>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</si>
  <si>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</si>
  <si>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</si>
  <si>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</si>
  <si>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</si>
  <si>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</si>
  <si>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</si>
  <si>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</si>
  <si>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</si>
  <si>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</si>
  <si>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</si>
  <si>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</si>
  <si>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</si>
  <si>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</si>
  <si>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</si>
  <si>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</si>
  <si>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</si>
  <si>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</si>
  <si>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</si>
  <si>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</si>
  <si>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</si>
  <si>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</si>
  <si>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</si>
  <si>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</si>
  <si>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</si>
  <si>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</si>
  <si>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</si>
  <si>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</si>
  <si>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</si>
  <si>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</si>
  <si>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</si>
  <si>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</si>
  <si>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</si>
  <si>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</si>
  <si>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</si>
  <si>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</si>
  <si>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</si>
  <si>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</si>
  <si>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</si>
  <si>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</si>
  <si>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</si>
  <si>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</si>
  <si>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</si>
  <si>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</si>
  <si>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</si>
  <si>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</si>
  <si>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</si>
  <si>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</si>
  <si>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</si>
  <si>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</si>
  <si>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</si>
  <si>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</si>
  <si>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</si>
  <si>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</si>
  <si>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</si>
  <si>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</si>
  <si>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</si>
  <si>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</si>
  <si>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</si>
  <si>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</si>
  <si>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</si>
  <si>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</si>
  <si>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</si>
  <si>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</si>
  <si>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</si>
  <si>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</si>
  <si>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</si>
  <si>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</si>
  <si>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</si>
  <si>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</si>
  <si>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</si>
  <si>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</si>
  <si>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</si>
  <si>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</si>
  <si>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</si>
  <si>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</si>
  <si>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</si>
  <si>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</si>
  <si>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</si>
  <si>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</si>
  <si>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</si>
  <si>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</si>
  <si>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</si>
  <si>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</si>
  <si>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</si>
  <si>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</si>
  <si>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</si>
  <si>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</si>
  <si>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</si>
  <si>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</si>
  <si>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</si>
  <si>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</si>
  <si>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</si>
  <si>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</si>
  <si>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</si>
  <si>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</si>
  <si>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</si>
  <si>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</si>
  <si>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</si>
  <si>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</si>
  <si>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</si>
  <si>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</si>
  <si>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</si>
  <si>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</si>
  <si>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</si>
  <si>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</si>
  <si>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</si>
  <si>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</si>
  <si>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</si>
  <si>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</si>
  <si>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</si>
  <si>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</si>
  <si>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</si>
  <si>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</si>
  <si>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</si>
  <si>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</si>
  <si>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</si>
  <si>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</si>
  <si>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</si>
  <si>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</si>
  <si>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</si>
  <si>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</si>
  <si>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</si>
  <si>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</si>
  <si>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</si>
  <si>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</si>
  <si>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</si>
  <si>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</si>
  <si>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</si>
  <si>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</si>
  <si>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</si>
  <si>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</si>
  <si>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</si>
  <si>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</si>
  <si>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</si>
  <si>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</si>
  <si>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</si>
  <si>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</si>
  <si>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</si>
  <si>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</si>
  <si>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</si>
  <si>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</si>
  <si>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</si>
  <si>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</si>
  <si>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</si>
  <si>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</si>
  <si>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</si>
  <si>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</si>
  <si>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</si>
  <si>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</si>
  <si>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</si>
  <si>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</si>
  <si>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</si>
  <si>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</si>
  <si>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</si>
  <si>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</si>
  <si>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</si>
  <si>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</si>
  <si>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</si>
  <si>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</si>
  <si>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</si>
  <si>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</si>
  <si>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</si>
  <si>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</si>
  <si>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</si>
  <si>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</si>
  <si>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</si>
  <si>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</si>
  <si>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</si>
  <si>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</si>
  <si>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</si>
  <si>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</si>
  <si>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</si>
  <si>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</si>
  <si>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</si>
  <si>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</si>
  <si>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</si>
  <si>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</si>
  <si>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</si>
  <si>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</si>
  <si>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</si>
  <si>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</si>
  <si>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</si>
  <si>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</si>
  <si>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</si>
  <si>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</si>
  <si>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</si>
  <si>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</si>
  <si>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</si>
  <si>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</si>
  <si>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</si>
  <si>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</si>
  <si>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</si>
  <si>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</si>
  <si>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</si>
  <si>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</si>
  <si>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</si>
  <si>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</si>
  <si>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</si>
  <si>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</si>
  <si>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</si>
  <si>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</si>
  <si>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</si>
  <si>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</si>
  <si>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</si>
  <si>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</si>
  <si>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</si>
  <si>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</si>
  <si>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</si>
  <si>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</si>
  <si>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</si>
  <si>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</si>
  <si>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</si>
  <si>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</si>
  <si>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</si>
  <si>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</si>
  <si>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</si>
  <si>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</si>
  <si>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</si>
  <si>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</si>
  <si>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</si>
  <si>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</si>
  <si>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</si>
  <si>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</si>
  <si>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</si>
  <si>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</si>
  <si>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</si>
  <si>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</si>
  <si>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</si>
  <si>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</si>
  <si>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</si>
  <si>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</si>
  <si>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</si>
  <si>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</si>
  <si>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</si>
  <si>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</si>
  <si>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</si>
  <si>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</si>
  <si>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</si>
  <si>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</si>
  <si>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</si>
  <si>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</si>
  <si>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</si>
  <si>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</si>
  <si>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</si>
  <si>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</si>
  <si>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</si>
  <si>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</si>
  <si>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</si>
  <si>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</si>
  <si>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</si>
  <si>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</si>
  <si>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</si>
  <si>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</si>
  <si>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</si>
  <si>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</si>
  <si>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</si>
  <si>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</si>
  <si>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</si>
  <si>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</si>
  <si>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</si>
  <si>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</si>
  <si>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</si>
  <si>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</si>
  <si>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</si>
  <si>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</si>
  <si>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</si>
  <si>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</si>
  <si>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</si>
  <si>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</si>
  <si>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</si>
  <si>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</si>
  <si>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</si>
  <si>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</si>
  <si>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</si>
  <si>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</si>
  <si>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</si>
  <si>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</si>
  <si>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</si>
  <si>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</si>
  <si>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</si>
  <si>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</si>
  <si>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</si>
  <si>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</si>
  <si>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</si>
  <si>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</si>
  <si>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</si>
  <si>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</si>
  <si>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</si>
  <si>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</si>
  <si>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</si>
  <si>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</si>
  <si>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</si>
  <si>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</si>
  <si>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</si>
  <si>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</si>
  <si>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</si>
  <si>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</si>
  <si>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</si>
  <si>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</si>
  <si>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</si>
  <si>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</si>
  <si>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</si>
  <si>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</si>
  <si>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</si>
  <si>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</si>
  <si>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</si>
  <si>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</si>
  <si>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</si>
  <si>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</si>
  <si>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</si>
  <si>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</si>
  <si>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</si>
  <si>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</si>
  <si>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</si>
  <si>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</si>
  <si>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</si>
  <si>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</si>
  <si>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</si>
  <si>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</si>
  <si>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</si>
  <si>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</si>
  <si>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</si>
  <si>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</si>
  <si>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</si>
  <si>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</si>
  <si>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</si>
  <si>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</si>
  <si>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</si>
  <si>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</si>
  <si>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</si>
  <si>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</si>
  <si>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</si>
  <si>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</si>
  <si>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</si>
  <si>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</si>
  <si>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</si>
  <si>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</si>
  <si>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</si>
  <si>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</si>
  <si>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</si>
  <si>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</si>
  <si>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</si>
  <si>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</si>
  <si>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</si>
  <si>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</si>
  <si>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</si>
  <si>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</si>
  <si>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</si>
  <si>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</si>
  <si>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</si>
  <si>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</si>
  <si>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</si>
  <si>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</si>
  <si>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</si>
  <si>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</si>
  <si>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</si>
  <si>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</si>
  <si>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</si>
  <si>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</si>
  <si>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</si>
  <si>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</si>
  <si>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</si>
  <si>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</si>
  <si>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</si>
  <si>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</si>
  <si>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</si>
  <si>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</si>
  <si>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</si>
  <si>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</si>
  <si>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</si>
  <si>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</si>
  <si>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</si>
  <si>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</si>
  <si>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</si>
  <si>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</si>
  <si>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</si>
  <si>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</si>
  <si>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</si>
  <si>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</si>
  <si>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</si>
  <si>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</si>
  <si>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</si>
  <si>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</si>
  <si>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</si>
  <si>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</si>
  <si>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</si>
  <si>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</si>
  <si>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</si>
  <si>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</si>
  <si>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</si>
  <si>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</si>
  <si>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</si>
  <si>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</si>
  <si>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</si>
  <si>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</si>
  <si>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</si>
  <si>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</si>
  <si>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</si>
  <si>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</si>
  <si>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</si>
  <si>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</si>
  <si>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</si>
  <si>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</si>
  <si>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</si>
  <si>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</si>
  <si>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</si>
  <si>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</si>
  <si>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</si>
  <si>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</si>
  <si>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</si>
  <si>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</si>
  <si>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</si>
  <si>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</si>
  <si>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</si>
  <si>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</si>
  <si>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</si>
  <si>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</si>
  <si>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</si>
  <si>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</si>
  <si>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</si>
  <si>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</si>
  <si>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</si>
  <si>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</si>
  <si>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</si>
  <si>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</si>
  <si>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</si>
  <si>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</si>
  <si>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</si>
  <si>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</si>
  <si>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</si>
  <si>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</si>
  <si>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</si>
  <si>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</si>
  <si>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</si>
  <si>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</si>
  <si>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</si>
  <si>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</si>
  <si>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</si>
  <si>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</si>
  <si>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</si>
  <si>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</si>
  <si>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</si>
  <si>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</si>
  <si>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</si>
  <si>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</si>
  <si>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</si>
  <si>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</si>
  <si>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</si>
  <si>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</si>
  <si>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</si>
  <si>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</si>
  <si>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</si>
  <si>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</si>
  <si>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</si>
  <si>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</si>
  <si>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</si>
  <si>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</si>
  <si>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</si>
  <si>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</si>
  <si>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</si>
  <si>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</si>
  <si>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</si>
  <si>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</si>
  <si>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</si>
  <si>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</si>
  <si>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</si>
  <si>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</si>
  <si>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</si>
  <si>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</si>
  <si>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</si>
  <si>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</si>
  <si>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</si>
  <si>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</si>
  <si>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</si>
  <si>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</si>
  <si>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</si>
  <si>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</si>
  <si>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</si>
  <si>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</si>
  <si>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</si>
  <si>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</si>
  <si>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</si>
  <si>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</si>
  <si>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</si>
  <si>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</si>
  <si>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</si>
  <si>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</si>
  <si>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</si>
  <si>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</si>
  <si>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</si>
  <si>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</si>
  <si>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</si>
  <si>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</si>
  <si>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</si>
  <si>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</si>
  <si>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</si>
  <si>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</si>
  <si>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</si>
  <si>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</si>
  <si>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</si>
  <si>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</si>
  <si>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</si>
  <si>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</si>
  <si>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</si>
  <si>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</si>
  <si>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</si>
  <si>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</si>
  <si>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</si>
  <si>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</si>
  <si>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</si>
  <si>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</si>
  <si>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</si>
  <si>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</si>
  <si>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</si>
  <si>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</si>
  <si>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</si>
  <si>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</si>
  <si>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</si>
  <si>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</si>
  <si>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</si>
  <si>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</si>
  <si>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</si>
  <si>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</si>
  <si>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</si>
  <si>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</si>
  <si>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</si>
  <si>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</si>
  <si>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</si>
  <si>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</si>
  <si>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</si>
  <si>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</si>
  <si>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</si>
  <si>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</si>
  <si>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</si>
  <si>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</si>
  <si>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</si>
  <si>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</si>
  <si>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</si>
  <si>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</si>
  <si>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</si>
  <si>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</si>
  <si>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</si>
  <si>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</si>
  <si>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</si>
  <si>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</si>
  <si>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</si>
  <si>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</si>
  <si>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</si>
  <si>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</si>
  <si>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</si>
  <si>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</si>
  <si>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</si>
  <si>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</si>
  <si>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</si>
  <si>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</si>
  <si>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</si>
  <si>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</si>
  <si>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</si>
  <si>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</si>
  <si>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</si>
  <si>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</si>
  <si>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</si>
  <si>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</si>
  <si>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</si>
  <si>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</si>
  <si>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</si>
  <si>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</si>
  <si>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</si>
  <si>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</si>
  <si>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</si>
  <si>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</si>
  <si>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</si>
  <si>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</si>
  <si>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</si>
  <si>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</si>
  <si>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</si>
  <si>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</si>
  <si>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</si>
  <si>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</si>
  <si>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</si>
  <si>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</si>
  <si>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</si>
  <si>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</si>
  <si>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</si>
  <si>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</si>
  <si>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</si>
  <si>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</si>
  <si>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</si>
  <si>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</si>
  <si>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</si>
  <si>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</si>
  <si>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</si>
  <si>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</si>
  <si>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</si>
  <si>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</si>
  <si>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</si>
  <si>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</si>
  <si>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</si>
  <si>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</si>
  <si>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</si>
  <si>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</si>
  <si>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</si>
  <si>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</si>
  <si>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</si>
  <si>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</si>
  <si>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</si>
  <si>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</si>
  <si>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</si>
  <si>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</si>
  <si>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</si>
  <si>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</si>
  <si>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</si>
  <si>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</si>
  <si>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</si>
  <si>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</si>
  <si>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</si>
  <si>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</si>
  <si>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</si>
  <si>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</si>
  <si>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</si>
  <si>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</si>
  <si>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</si>
  <si>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</si>
  <si>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</si>
  <si>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</si>
  <si>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</si>
  <si>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</si>
  <si>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</si>
  <si>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</si>
  <si>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</si>
  <si>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</si>
  <si>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</si>
  <si>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</si>
  <si>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</si>
  <si>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</si>
  <si>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</si>
  <si>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</si>
  <si>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</si>
  <si>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</si>
  <si>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</si>
  <si>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</si>
  <si>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</si>
  <si>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</si>
  <si>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</si>
  <si>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</si>
  <si>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</si>
  <si>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</si>
  <si>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</si>
  <si>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</si>
  <si>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</si>
  <si>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</si>
  <si>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</si>
  <si>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</si>
  <si>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</si>
  <si>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</si>
  <si>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</si>
  <si>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</si>
  <si>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</si>
  <si>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</si>
  <si>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</si>
  <si>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</si>
  <si>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</si>
  <si>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</si>
  <si>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</si>
  <si>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</si>
  <si>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</si>
  <si>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</si>
  <si>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</si>
  <si>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</si>
  <si>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</si>
  <si>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</si>
  <si>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</si>
  <si>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</si>
  <si>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</si>
  <si>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</si>
  <si>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</si>
  <si>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</si>
  <si>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</si>
  <si>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</si>
  <si>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</si>
  <si>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</si>
  <si>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</si>
  <si>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</si>
  <si>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</si>
  <si>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</si>
  <si>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</si>
  <si>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</si>
  <si>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</si>
  <si>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</si>
  <si>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</si>
  <si>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</si>
  <si>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</si>
  <si>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</si>
  <si>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</si>
  <si>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</si>
  <si>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</si>
  <si>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</si>
  <si>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</si>
  <si>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</si>
  <si>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</si>
  <si>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</si>
  <si>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</si>
  <si>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</si>
  <si>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</si>
  <si>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</si>
  <si>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</si>
  <si>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</si>
  <si>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</si>
  <si>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</si>
  <si>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</si>
  <si>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</si>
  <si>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</si>
  <si>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</si>
  <si>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</si>
  <si>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</si>
  <si>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</si>
  <si>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</si>
  <si>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</si>
  <si>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</si>
  <si>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</si>
  <si>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</si>
  <si>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</si>
  <si>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</si>
  <si>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</si>
  <si>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</si>
  <si>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</si>
  <si>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</si>
  <si>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</si>
  <si>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</si>
  <si>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</si>
  <si>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</si>
  <si>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</si>
  <si>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</si>
  <si>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</si>
  <si>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</si>
  <si>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</si>
  <si>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</si>
  <si>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</si>
  <si>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</si>
  <si>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</si>
  <si>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</si>
  <si>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</si>
  <si>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</si>
  <si>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</si>
  <si>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</si>
  <si>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</si>
  <si>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</si>
  <si>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</si>
  <si>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</si>
  <si>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</si>
  <si>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</si>
  <si>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</si>
  <si>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</si>
  <si>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</si>
  <si>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</si>
  <si>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</si>
  <si>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</si>
  <si>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</si>
  <si>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</si>
  <si>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</si>
  <si>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</si>
  <si>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</si>
  <si>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</si>
  <si>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</si>
  <si>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</si>
  <si>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</si>
  <si>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</si>
  <si>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</si>
  <si>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</si>
  <si>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</si>
  <si>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</si>
  <si>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</si>
  <si>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</si>
  <si>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</si>
  <si>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</si>
  <si>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</si>
  <si>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</si>
  <si>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</si>
  <si>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</si>
  <si>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</si>
  <si>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</si>
  <si>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</si>
  <si>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</si>
  <si>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</si>
  <si>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</si>
  <si>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</si>
  <si>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</si>
  <si>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</si>
  <si>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</si>
  <si>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</si>
  <si>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</si>
  <si>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</si>
  <si>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</si>
  <si>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</si>
  <si>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</si>
  <si>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</si>
  <si>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</si>
  <si>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</si>
  <si>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</si>
  <si>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</si>
  <si>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</si>
  <si>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</si>
  <si>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</si>
  <si>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</si>
  <si>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</si>
  <si>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</si>
  <si>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</si>
  <si>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</si>
  <si>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</si>
  <si>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</si>
  <si>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</si>
  <si>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</si>
  <si>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</si>
  <si>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</si>
  <si>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</si>
  <si>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</si>
  <si>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</si>
  <si>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</si>
  <si>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</si>
  <si>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</si>
  <si>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</si>
  <si>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</si>
  <si>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</si>
  <si>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</si>
  <si>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</si>
  <si>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</si>
  <si>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</si>
  <si>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</si>
  <si>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</si>
  <si>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</si>
  <si>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</si>
  <si>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</si>
  <si>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</si>
  <si>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</si>
  <si>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</si>
  <si>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</si>
  <si>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</si>
  <si>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</si>
  <si>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</si>
  <si>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</si>
  <si>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</si>
  <si>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</si>
  <si>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</si>
  <si>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</si>
  <si>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</si>
  <si>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</si>
  <si>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</si>
  <si>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</si>
  <si>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</si>
  <si>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</si>
  <si>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</si>
  <si>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</si>
  <si>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</si>
  <si>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</si>
  <si>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</si>
  <si>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</si>
  <si>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</si>
  <si>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</si>
  <si>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</si>
  <si>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</si>
  <si>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</si>
  <si>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</si>
  <si>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</si>
  <si>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</si>
  <si>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</si>
  <si>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</si>
  <si>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</si>
  <si>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</si>
  <si>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</si>
  <si>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</si>
  <si>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</si>
  <si>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</si>
  <si>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</si>
  <si>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</si>
  <si>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</si>
  <si>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</si>
  <si>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</si>
  <si>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</si>
  <si>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</si>
  <si>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</si>
  <si>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</si>
  <si>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</si>
  <si>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</si>
  <si>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</si>
  <si>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</si>
  <si>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</si>
  <si>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</si>
  <si>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</si>
  <si>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</si>
  <si>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</si>
  <si>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</si>
  <si>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</si>
  <si>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</si>
  <si>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</si>
  <si>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</si>
  <si>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</si>
  <si>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</si>
  <si>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</si>
  <si>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</si>
  <si>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</si>
  <si>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</si>
  <si>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</si>
  <si>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</si>
  <si>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</si>
  <si>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</si>
  <si>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</si>
  <si>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</si>
  <si>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</si>
  <si>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</si>
  <si>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</si>
  <si>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</si>
  <si>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</si>
  <si>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</si>
  <si>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</si>
  <si>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</si>
  <si>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</si>
  <si>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</si>
  <si>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</si>
  <si>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</si>
  <si>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</si>
  <si>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</si>
  <si>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</si>
  <si>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</si>
  <si>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</si>
  <si>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</si>
  <si>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</si>
  <si>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</si>
  <si>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</si>
  <si>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</si>
  <si>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</si>
  <si>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</si>
  <si>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</si>
  <si>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</si>
  <si>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</si>
  <si>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</si>
  <si>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</si>
  <si>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</si>
  <si>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</si>
  <si>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</si>
  <si>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</si>
  <si>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</si>
  <si>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</si>
  <si>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</si>
  <si>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</si>
  <si>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</si>
  <si>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</si>
  <si>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</si>
  <si>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</si>
  <si>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</si>
  <si>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</si>
  <si>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</si>
  <si>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</si>
  <si>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</si>
  <si>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</si>
  <si>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</si>
  <si>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</si>
  <si>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</si>
  <si>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</si>
  <si>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</si>
  <si>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</si>
  <si>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</si>
  <si>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</si>
  <si>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</si>
  <si>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</si>
  <si>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</si>
  <si>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</si>
  <si>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</si>
  <si>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</si>
  <si>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</si>
  <si>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</si>
  <si>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</si>
  <si>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</si>
  <si>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</si>
  <si>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</si>
  <si>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</si>
  <si>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</si>
  <si>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</si>
  <si>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</si>
  <si>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</si>
  <si>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</si>
  <si>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</si>
  <si>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</si>
  <si>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</si>
  <si>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</si>
  <si>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</si>
  <si>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</si>
  <si>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</si>
  <si>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</si>
  <si>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</si>
  <si>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</si>
  <si>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</si>
  <si>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</si>
  <si>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</si>
  <si>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</si>
  <si>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</si>
  <si>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</si>
  <si>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</si>
  <si>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</si>
  <si>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</si>
  <si>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</si>
  <si>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</si>
  <si>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</si>
  <si>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</si>
  <si>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</si>
  <si>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</si>
  <si>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</si>
  <si>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</si>
  <si>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</si>
  <si>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</si>
  <si>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</si>
  <si>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</si>
  <si>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</si>
  <si>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</si>
  <si>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</si>
  <si>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</si>
  <si>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</si>
  <si>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</si>
  <si>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</si>
  <si>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</si>
  <si>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</si>
  <si>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</si>
  <si>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</si>
  <si>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</si>
  <si>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</si>
  <si>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</si>
  <si>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</si>
  <si>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</si>
  <si>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</si>
  <si>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</si>
  <si>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</si>
  <si>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</si>
  <si>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</si>
  <si>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</si>
  <si>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</si>
  <si>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</si>
  <si>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</si>
  <si>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</si>
  <si>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</si>
  <si>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</si>
  <si>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</si>
  <si>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</si>
  <si>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</si>
  <si>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</si>
  <si>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</si>
  <si>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</si>
  <si>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</si>
  <si>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</si>
  <si>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</si>
  <si>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</si>
  <si>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</si>
  <si>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</si>
  <si>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</si>
  <si>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</si>
  <si>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</si>
  <si>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</si>
  <si>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</si>
  <si>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</si>
  <si>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</si>
  <si>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</si>
  <si>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</si>
  <si>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</si>
  <si>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</si>
  <si>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</si>
  <si>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</si>
  <si>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</si>
  <si>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</si>
  <si>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</si>
  <si>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</si>
  <si>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</si>
  <si>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</si>
  <si>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</si>
  <si>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</si>
  <si>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</si>
  <si>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</si>
  <si>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</si>
  <si>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</si>
  <si>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</si>
  <si>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</si>
  <si>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</si>
  <si>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</si>
  <si>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</si>
  <si>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</si>
  <si>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</si>
  <si>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</si>
  <si>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</si>
  <si>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</si>
  <si>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</si>
  <si>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</si>
  <si>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</si>
  <si>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</si>
  <si>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</si>
  <si>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</si>
  <si>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</si>
  <si>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</si>
  <si>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</si>
  <si>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</si>
  <si>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</si>
  <si>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</si>
  <si>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</si>
  <si>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</si>
  <si>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</si>
  <si>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</si>
  <si>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</si>
  <si>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</si>
  <si>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</si>
  <si>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</si>
  <si>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</si>
  <si>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</si>
  <si>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</si>
  <si>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</si>
  <si>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</si>
  <si>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</si>
  <si>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</si>
  <si>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</si>
  <si>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</si>
  <si>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</si>
  <si>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</si>
  <si>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</si>
  <si>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</si>
  <si>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</si>
  <si>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</si>
  <si>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</si>
  <si>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</si>
  <si>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</si>
  <si>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</si>
  <si>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</si>
  <si>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</si>
  <si>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</si>
  <si>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</si>
  <si>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</si>
  <si>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</si>
  <si>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</si>
  <si>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</si>
  <si>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</si>
  <si>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</si>
  <si>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</si>
  <si>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</si>
  <si>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</si>
  <si>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</si>
  <si>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</si>
  <si>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</si>
  <si>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</si>
  <si>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</si>
  <si>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</si>
  <si>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</si>
  <si>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</si>
  <si>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</si>
  <si>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</si>
  <si>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</si>
  <si>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</si>
  <si>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</si>
  <si>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</si>
  <si>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</si>
  <si>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</si>
  <si>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</si>
  <si>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</si>
  <si>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</si>
  <si>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</si>
  <si>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</si>
  <si>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</si>
  <si>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</si>
  <si>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</si>
  <si>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</si>
  <si>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</si>
  <si>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</si>
  <si>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</si>
  <si>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</si>
  <si>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</si>
  <si>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</si>
  <si>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</si>
  <si>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</si>
  <si>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</si>
  <si>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</si>
  <si>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</si>
  <si>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</si>
  <si>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</si>
  <si>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</si>
  <si>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</si>
  <si>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</si>
  <si>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</si>
  <si>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</si>
  <si>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</si>
  <si>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</si>
  <si>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</si>
  <si>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</si>
  <si>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</si>
  <si>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</si>
  <si>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</si>
  <si>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</si>
  <si>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</si>
  <si>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</si>
  <si>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</si>
  <si>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</si>
  <si>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</si>
  <si>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</si>
  <si>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</si>
  <si>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</si>
  <si>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</si>
  <si>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</si>
  <si>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</si>
  <si>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</si>
  <si>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</si>
  <si>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</si>
  <si>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</si>
  <si>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</si>
  <si>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</si>
  <si>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</si>
  <si>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</si>
  <si>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</si>
  <si>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</si>
  <si>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</si>
  <si>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</si>
  <si>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</si>
  <si>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</si>
  <si>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</si>
  <si>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</si>
  <si>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</si>
  <si>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</si>
  <si>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</si>
  <si>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</si>
  <si>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</si>
  <si>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</si>
  <si>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</si>
  <si>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</si>
  <si>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</si>
  <si>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</si>
  <si>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</si>
  <si>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</si>
  <si>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</si>
  <si>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</si>
  <si>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</si>
  <si>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</si>
  <si>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</si>
  <si>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</si>
  <si>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</si>
  <si>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</si>
  <si>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</si>
  <si>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</si>
  <si>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</si>
  <si>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</si>
  <si>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</si>
  <si>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</si>
  <si>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</si>
  <si>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</si>
  <si>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</si>
  <si>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</si>
  <si>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</si>
  <si>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</si>
  <si>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</si>
  <si>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</si>
  <si>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</si>
  <si>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</si>
  <si>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</si>
  <si>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</si>
  <si>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</si>
  <si>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</si>
  <si>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</si>
  <si>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</si>
  <si>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</si>
  <si>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</si>
  <si>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</si>
  <si>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</si>
  <si>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</si>
  <si>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</si>
  <si>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</si>
  <si>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</si>
  <si>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</si>
  <si>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</si>
  <si>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</si>
  <si>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</si>
  <si>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</si>
  <si>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</si>
  <si>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</si>
  <si>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</si>
  <si>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</si>
  <si>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</si>
  <si>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</si>
  <si>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</si>
  <si>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</si>
  <si>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</si>
  <si>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</si>
  <si>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</si>
  <si>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</si>
  <si>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</si>
  <si>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</si>
  <si>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</si>
  <si>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</si>
  <si>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</si>
  <si>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</si>
  <si>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</si>
  <si>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</si>
  <si>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</si>
  <si>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</si>
  <si>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</si>
  <si>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</si>
  <si>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</si>
  <si>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</si>
  <si>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</si>
  <si>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</si>
  <si>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</si>
  <si>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</si>
  <si>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</si>
  <si>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</si>
  <si>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</si>
  <si>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</si>
  <si>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</si>
  <si>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</si>
  <si>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</si>
  <si>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</si>
  <si>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</si>
  <si>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</si>
  <si>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</si>
  <si>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</si>
  <si>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</si>
  <si>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</si>
  <si>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</si>
  <si>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</si>
  <si>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</si>
  <si>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</si>
  <si>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</si>
  <si>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</si>
  <si>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</si>
  <si>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</si>
  <si>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</si>
  <si>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</si>
  <si>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</si>
  <si>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</si>
  <si>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</si>
  <si>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</si>
  <si>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</si>
  <si>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</si>
  <si>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</si>
  <si>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</si>
  <si>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</si>
  <si>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</si>
  <si>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</si>
  <si>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</si>
  <si>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</si>
  <si>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</si>
  <si>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</si>
  <si>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</si>
  <si>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</si>
  <si>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</si>
  <si>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</si>
  <si>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</si>
  <si>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</si>
  <si>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</si>
  <si>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</si>
  <si>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</si>
  <si>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</si>
  <si>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</si>
  <si>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</si>
  <si>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</si>
  <si>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</si>
  <si>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</si>
  <si>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</si>
  <si>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</si>
  <si>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</si>
  <si>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</si>
  <si>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</si>
  <si>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</si>
  <si>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</si>
  <si>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</si>
  <si>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</si>
  <si>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</si>
  <si>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</si>
  <si>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</si>
  <si>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</si>
  <si>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</si>
  <si>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</si>
  <si>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</si>
  <si>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</si>
  <si>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</si>
  <si>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</si>
  <si>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</si>
  <si>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</si>
  <si>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</si>
  <si>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</si>
  <si>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</si>
  <si>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</si>
  <si>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</si>
  <si>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</si>
  <si>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</si>
  <si>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</si>
  <si>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</si>
  <si>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</si>
  <si>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</si>
  <si>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</si>
  <si>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</si>
  <si>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</si>
  <si>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</si>
  <si>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</si>
  <si>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</si>
  <si>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</si>
  <si>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</si>
  <si>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</si>
  <si>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</si>
  <si>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</si>
  <si>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</si>
  <si>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</si>
  <si>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</si>
  <si>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</si>
  <si>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</si>
  <si>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</si>
  <si>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</si>
  <si>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</si>
  <si>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</si>
  <si>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</si>
  <si>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</si>
  <si>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</si>
  <si>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</si>
  <si>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</si>
  <si>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</si>
  <si>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</si>
  <si>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</si>
  <si>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</si>
  <si>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</si>
  <si>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</si>
  <si>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</si>
  <si>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</si>
  <si>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</si>
  <si>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</si>
  <si>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</si>
  <si>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</si>
  <si>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</si>
  <si>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</si>
  <si>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</si>
  <si>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</si>
  <si>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</si>
  <si>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</si>
  <si>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</si>
  <si>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</si>
  <si>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</si>
  <si>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</si>
  <si>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</si>
  <si>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</si>
  <si>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</si>
  <si>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</si>
  <si>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</si>
  <si>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</si>
  <si>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</si>
  <si>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</si>
  <si>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</si>
  <si>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</si>
  <si>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</si>
  <si>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</si>
  <si>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</si>
  <si>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</si>
  <si>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</si>
  <si>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</si>
  <si>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</si>
  <si>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</si>
  <si>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</si>
  <si>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</si>
  <si>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</si>
  <si>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</si>
  <si>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</si>
  <si>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</si>
  <si>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</si>
  <si>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</si>
  <si>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</si>
  <si>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</si>
  <si>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</si>
  <si>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</si>
  <si>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</si>
  <si>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</si>
  <si>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</si>
  <si>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</si>
  <si>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</si>
  <si>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</si>
  <si>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</si>
  <si>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</si>
  <si>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</si>
  <si>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</si>
  <si>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</si>
  <si>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</si>
  <si>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</si>
  <si>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</si>
  <si>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</si>
  <si>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</si>
  <si>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</si>
  <si>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</si>
  <si>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</si>
  <si>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</si>
  <si>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</si>
  <si>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</si>
  <si>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</si>
  <si>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</si>
  <si>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</si>
  <si>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</si>
  <si>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</si>
  <si>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</si>
  <si>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</si>
  <si>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</si>
  <si>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</si>
  <si>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</si>
  <si>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</si>
  <si>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</si>
  <si>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</si>
  <si>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</si>
  <si>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</si>
  <si>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</si>
  <si>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</si>
  <si>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</si>
  <si>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</si>
  <si>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</si>
  <si>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</si>
  <si>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</si>
  <si>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</si>
  <si>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</si>
  <si>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</si>
  <si>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</si>
  <si>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</si>
  <si>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</si>
  <si>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</si>
  <si>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</si>
  <si>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</si>
  <si>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</si>
  <si>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</si>
  <si>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</si>
  <si>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</si>
  <si>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</si>
  <si>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</si>
  <si>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</si>
  <si>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</si>
  <si>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</si>
  <si>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</si>
  <si>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</si>
  <si>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</si>
  <si>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</si>
  <si>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</si>
  <si>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</si>
  <si>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</si>
  <si>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</si>
  <si>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</si>
  <si>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</si>
  <si>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</si>
  <si>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</si>
  <si>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</si>
  <si>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</si>
  <si>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</si>
  <si>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</si>
  <si>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</si>
  <si>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</si>
  <si>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</si>
  <si>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</si>
  <si>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</si>
  <si>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</si>
  <si>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</si>
  <si>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</si>
  <si>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</si>
  <si>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</si>
  <si>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</si>
  <si>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</si>
  <si>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</si>
  <si>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</si>
  <si>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</si>
  <si>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</si>
  <si>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</si>
  <si>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</si>
  <si>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</si>
  <si>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</si>
  <si>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</si>
  <si>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</si>
  <si>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</si>
  <si>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</si>
  <si>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</si>
  <si>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</si>
  <si>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</si>
  <si>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</si>
  <si>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</si>
  <si>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</si>
  <si>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</si>
  <si>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</si>
  <si>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</si>
  <si>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</si>
  <si>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</si>
  <si>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</si>
  <si>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</si>
  <si>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</si>
  <si>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</si>
  <si>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</si>
  <si>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</si>
  <si>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</si>
  <si>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</si>
  <si>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</si>
  <si>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</si>
  <si>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</si>
  <si>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</si>
  <si>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</si>
  <si>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</si>
  <si>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</si>
  <si>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</si>
  <si>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</si>
  <si>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</si>
  <si>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</si>
  <si>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</si>
  <si>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</si>
  <si>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</si>
  <si>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</si>
  <si>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</si>
  <si>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</si>
  <si>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</si>
  <si>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</si>
  <si>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</si>
  <si>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</si>
  <si>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</si>
  <si>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</si>
  <si>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</si>
  <si>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</si>
  <si>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</si>
  <si>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</si>
  <si>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</si>
  <si>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</si>
  <si>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</si>
  <si>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</si>
  <si>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</si>
  <si>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</si>
  <si>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</si>
  <si>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</si>
  <si>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</si>
  <si>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</si>
  <si>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</si>
  <si>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</si>
  <si>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</si>
  <si>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</si>
  <si>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</si>
  <si>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</si>
  <si>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</si>
  <si>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</si>
  <si>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</si>
  <si>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</si>
  <si>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</si>
  <si>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</si>
  <si>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</si>
  <si>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</si>
  <si>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</si>
  <si>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</si>
  <si>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</si>
  <si>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</si>
  <si>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</si>
  <si>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</si>
  <si>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</si>
  <si>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</si>
  <si>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</si>
  <si>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</si>
  <si>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</si>
  <si>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</si>
  <si>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</si>
  <si>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</si>
  <si>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</si>
  <si>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</si>
  <si>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</si>
  <si>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</si>
  <si>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</si>
  <si>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</si>
  <si>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</si>
  <si>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</si>
  <si>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</si>
  <si>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</si>
  <si>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</si>
  <si>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</si>
  <si>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</si>
  <si>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</si>
  <si>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</si>
  <si>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</si>
  <si>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</si>
  <si>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</si>
  <si>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</si>
  <si>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</si>
  <si>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</si>
  <si>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</si>
  <si>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</si>
  <si>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</si>
  <si>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</si>
  <si>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</si>
  <si>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</si>
  <si>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</si>
  <si>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</si>
  <si>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</si>
  <si>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</si>
  <si>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</si>
  <si>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</si>
  <si>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</si>
  <si>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</si>
  <si>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</si>
  <si>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</si>
  <si>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</si>
  <si>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</si>
  <si>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</si>
  <si>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</si>
  <si>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</si>
  <si>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</si>
  <si>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</si>
  <si>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</si>
  <si>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</si>
  <si>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</si>
  <si>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</si>
  <si>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</si>
  <si>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</si>
  <si>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</si>
  <si>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</si>
  <si>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</si>
  <si>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</si>
  <si>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</si>
  <si>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</si>
  <si>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</si>
  <si>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</si>
  <si>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</si>
  <si>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</si>
  <si>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</si>
  <si>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</si>
  <si>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</si>
  <si>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</si>
  <si>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</si>
  <si>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</si>
  <si>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</si>
  <si>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</si>
  <si>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</si>
  <si>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</si>
  <si>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</si>
  <si>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</si>
  <si>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</si>
  <si>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</si>
  <si>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</si>
  <si>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</si>
  <si>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</si>
  <si>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</si>
  <si>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</si>
  <si>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</si>
  <si>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</si>
  <si>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</si>
  <si>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</si>
  <si>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</si>
  <si>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</si>
  <si>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</si>
  <si>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</si>
  <si>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</si>
  <si>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</si>
  <si>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</si>
  <si>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</si>
  <si>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</si>
  <si>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</si>
  <si>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</si>
  <si>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</si>
  <si>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</si>
  <si>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</si>
  <si>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</si>
  <si>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</si>
  <si>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</si>
  <si>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</si>
  <si>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</si>
  <si>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</si>
  <si>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</si>
  <si>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</si>
  <si>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</si>
  <si>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</si>
  <si>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</si>
  <si>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</si>
  <si>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</si>
  <si>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</si>
  <si>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</si>
  <si>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</si>
  <si>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</si>
  <si>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</si>
  <si>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</si>
  <si>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</si>
  <si>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</si>
  <si>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</si>
  <si>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</si>
  <si>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</si>
  <si>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</si>
  <si>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</si>
  <si>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</si>
  <si>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</si>
  <si>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</si>
  <si>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</si>
  <si>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</si>
  <si>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</si>
  <si>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</si>
  <si>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</si>
  <si>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</si>
  <si>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</si>
  <si>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</si>
  <si>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</si>
  <si>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</si>
  <si>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</si>
  <si>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</si>
  <si>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</si>
  <si>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</si>
  <si>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</si>
  <si>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</si>
  <si>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</si>
  <si>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</si>
  <si>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</si>
  <si>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</si>
  <si>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</si>
  <si>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</si>
  <si>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</si>
  <si>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</si>
  <si>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</si>
  <si>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</si>
  <si>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</si>
  <si>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</si>
  <si>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</si>
  <si>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</si>
  <si>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</si>
  <si>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</si>
  <si>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</si>
  <si>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</si>
  <si>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</si>
  <si>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</si>
  <si>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</si>
  <si>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</si>
  <si>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</si>
  <si>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</si>
  <si>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</si>
  <si>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</si>
  <si>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</si>
  <si>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</si>
  <si>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</si>
  <si>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</si>
  <si>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</si>
  <si>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</si>
  <si>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</si>
  <si>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</si>
  <si>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</si>
  <si>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</si>
  <si>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</si>
  <si>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</si>
  <si>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</si>
  <si>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</si>
  <si>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</si>
  <si>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</si>
  <si>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</si>
  <si>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</si>
  <si>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</si>
  <si>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</si>
  <si>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</si>
  <si>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</si>
  <si>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</si>
  <si>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</si>
  <si>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</si>
  <si>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</si>
  <si>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</si>
  <si>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</si>
  <si>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</si>
  <si>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</si>
  <si>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</si>
  <si>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</si>
  <si>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</si>
  <si>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</si>
  <si>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</si>
  <si>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</si>
  <si>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</si>
  <si>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</si>
  <si>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</si>
  <si>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</si>
  <si>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</si>
  <si>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</si>
  <si>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</si>
  <si>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</si>
  <si>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</si>
  <si>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</si>
  <si>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</si>
  <si>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</si>
  <si>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</si>
  <si>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</si>
  <si>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</si>
  <si>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</si>
  <si>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</si>
  <si>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</si>
  <si>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</si>
  <si>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</si>
  <si>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</si>
  <si>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</si>
  <si>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</si>
  <si>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</si>
  <si>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</si>
  <si>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</si>
  <si>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</si>
  <si>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</si>
  <si>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</si>
  <si>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</si>
  <si>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</si>
  <si>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</si>
  <si>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</si>
  <si>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</si>
  <si>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</si>
  <si>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</si>
  <si>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</si>
  <si>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</si>
  <si>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</si>
  <si>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</si>
  <si>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</si>
  <si>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</si>
  <si>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</si>
  <si>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</si>
  <si>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</si>
  <si>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</si>
  <si>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</si>
  <si>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</si>
  <si>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</si>
  <si>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</si>
  <si>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</si>
  <si>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</si>
  <si>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</si>
  <si>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</si>
  <si>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</si>
  <si>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</si>
  <si>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</si>
  <si>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</si>
  <si>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</si>
  <si>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</si>
  <si>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</si>
  <si>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</si>
  <si>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</si>
  <si>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</si>
  <si>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</si>
  <si>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</si>
  <si>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</si>
  <si>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</si>
  <si>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</si>
  <si>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</si>
  <si>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</si>
  <si>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</si>
  <si>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</si>
  <si>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</si>
  <si>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</si>
  <si>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</si>
  <si>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</si>
  <si>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</si>
  <si>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</si>
  <si>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</si>
  <si>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</si>
  <si>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</si>
  <si>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</si>
  <si>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</si>
  <si>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</si>
  <si>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</si>
  <si>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</si>
  <si>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</si>
  <si>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</si>
  <si>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</si>
  <si>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</si>
  <si>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</si>
  <si>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</si>
  <si>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</si>
  <si>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</si>
  <si>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</si>
  <si>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</si>
  <si>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</si>
  <si>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</si>
  <si>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</si>
  <si>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</si>
  <si>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</si>
  <si>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</si>
  <si>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</si>
  <si>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</si>
  <si>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</si>
  <si>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</si>
  <si>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</si>
  <si>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</si>
  <si>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</si>
  <si>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</si>
  <si>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</si>
  <si>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</si>
  <si>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</si>
  <si>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</si>
  <si>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</si>
  <si>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</si>
  <si>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</si>
  <si>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</si>
  <si>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</si>
  <si>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</si>
  <si>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</si>
  <si>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</si>
  <si>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</si>
  <si>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</si>
  <si>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</si>
  <si>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</si>
  <si>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</si>
  <si>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</si>
  <si>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</si>
  <si>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</si>
  <si>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</si>
  <si>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</si>
  <si>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</si>
  <si>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</si>
  <si>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</si>
  <si>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</si>
  <si>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</si>
  <si>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</si>
  <si>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</si>
  <si>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</si>
  <si>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</si>
  <si>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</si>
  <si>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</si>
  <si>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</si>
  <si>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</si>
  <si>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</si>
  <si>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</si>
  <si>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</si>
  <si>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</si>
  <si>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</si>
  <si>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</si>
  <si>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</si>
  <si>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</si>
  <si>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</si>
  <si>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</si>
  <si>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</si>
  <si>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</si>
  <si>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</si>
  <si>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</si>
  <si>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</si>
  <si>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</si>
  <si>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</si>
  <si>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</si>
  <si>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</si>
  <si>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</si>
  <si>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</si>
  <si>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</si>
  <si>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</si>
  <si>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</si>
  <si>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</si>
  <si>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</si>
  <si>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</si>
  <si>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</si>
  <si>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</si>
  <si>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</si>
  <si>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</si>
  <si>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</si>
  <si>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</si>
  <si>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</si>
  <si>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</si>
  <si>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</si>
  <si>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</si>
  <si>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</si>
  <si>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</si>
  <si>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</si>
  <si>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</si>
  <si>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</si>
  <si>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</si>
  <si>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</si>
  <si>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</si>
  <si>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</si>
  <si>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</si>
  <si>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</si>
  <si>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</si>
  <si>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</si>
  <si>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</si>
  <si>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</si>
  <si>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</si>
  <si>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</si>
  <si>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</si>
  <si>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</si>
  <si>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</si>
  <si>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</si>
  <si>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</si>
  <si>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</si>
  <si>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</si>
  <si>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</si>
  <si>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</si>
  <si>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</si>
  <si>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</si>
  <si>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</si>
  <si>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</si>
  <si>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</si>
  <si>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</si>
  <si>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</si>
  <si>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</si>
  <si>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</si>
  <si>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</si>
  <si>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</si>
  <si>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</si>
  <si>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</si>
  <si>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</si>
  <si>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</si>
  <si>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</si>
  <si>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</si>
  <si>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</si>
  <si>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</si>
  <si>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</si>
  <si>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</si>
  <si>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</si>
  <si>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</si>
  <si>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</si>
  <si>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</si>
  <si>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</si>
  <si>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</si>
  <si>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</si>
  <si>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</si>
  <si>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</si>
  <si>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</si>
  <si>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</si>
  <si>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</si>
  <si>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</si>
  <si>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</si>
  <si>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</si>
  <si>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</si>
  <si>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</si>
  <si>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</si>
  <si>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</si>
  <si>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</si>
  <si>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</si>
  <si>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</si>
  <si>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</si>
  <si>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</si>
  <si>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</si>
  <si>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</si>
  <si>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</si>
  <si>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</si>
  <si>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</si>
  <si>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</si>
  <si>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</si>
  <si>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</si>
  <si>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</si>
  <si>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</si>
  <si>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</si>
  <si>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</si>
  <si>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</si>
  <si>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</si>
  <si>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</si>
  <si>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</si>
  <si>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</si>
  <si>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</si>
  <si>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</si>
  <si>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</si>
  <si>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</si>
  <si>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</si>
  <si>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</si>
  <si>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</si>
  <si>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</si>
  <si>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</si>
  <si>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</si>
  <si>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</si>
  <si>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</si>
  <si>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</si>
  <si>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</si>
  <si>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</si>
  <si>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</si>
  <si>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</si>
  <si>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</si>
  <si>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</si>
  <si>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</si>
  <si>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</si>
  <si>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</si>
  <si>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</si>
  <si>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</si>
  <si>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</si>
  <si>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</si>
  <si>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</si>
  <si>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</si>
  <si>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</si>
  <si>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</si>
  <si>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</si>
  <si>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</si>
  <si>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</si>
  <si>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</si>
  <si>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</si>
  <si>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</si>
  <si>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</si>
  <si>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</si>
  <si>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</si>
  <si>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</si>
  <si>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</si>
  <si>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</si>
  <si>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</si>
  <si>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</si>
  <si>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</si>
  <si>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</si>
  <si>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</si>
  <si>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</si>
  <si>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</si>
  <si>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</si>
  <si>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</si>
  <si>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</si>
  <si>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</si>
  <si>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</si>
  <si>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</si>
  <si>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</si>
  <si>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</si>
  <si>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</si>
  <si>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</si>
  <si>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</si>
  <si>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</si>
  <si>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</si>
  <si>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</si>
  <si>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</si>
  <si>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</si>
  <si>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</si>
  <si>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</si>
  <si>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</si>
  <si>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</si>
  <si>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</si>
  <si>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</si>
  <si>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</si>
  <si>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</si>
  <si>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</si>
  <si>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</si>
  <si>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</si>
  <si>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</si>
  <si>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</si>
  <si>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</si>
  <si>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</si>
  <si>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</si>
  <si>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</si>
  <si>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</si>
  <si>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</si>
  <si>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</si>
  <si>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</si>
  <si>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</si>
  <si>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</si>
  <si>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</si>
  <si>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</si>
  <si>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</si>
  <si>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</si>
  <si>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</si>
  <si>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</si>
  <si>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</si>
  <si>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</si>
  <si>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</si>
  <si>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</si>
  <si>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</si>
  <si>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</si>
  <si>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</si>
  <si>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</si>
  <si>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</si>
  <si>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</si>
  <si>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</si>
  <si>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</si>
  <si>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</si>
  <si>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</si>
  <si>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</si>
  <si>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</si>
  <si>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</si>
  <si>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</si>
  <si>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</si>
  <si>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</si>
  <si>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</si>
  <si>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</si>
  <si>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</si>
  <si>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</si>
  <si>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</si>
  <si>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</si>
  <si>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</si>
  <si>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</si>
  <si>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</si>
  <si>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</si>
  <si>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</si>
  <si>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</si>
  <si>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</si>
  <si>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</si>
  <si>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</si>
  <si>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</si>
  <si>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</si>
  <si>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</si>
  <si>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</si>
  <si>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</si>
  <si>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</si>
  <si>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</si>
  <si>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</si>
  <si>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</si>
  <si>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</si>
  <si>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</si>
  <si>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</si>
  <si>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</si>
  <si>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</si>
  <si>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</si>
  <si>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</si>
  <si>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</si>
  <si>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</si>
  <si>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</si>
  <si>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</si>
  <si>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</si>
  <si>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</si>
  <si>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</si>
  <si>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</si>
  <si>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</si>
  <si>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</si>
  <si>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</si>
  <si>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</si>
  <si>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</si>
  <si>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</si>
  <si>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</si>
  <si>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</si>
  <si>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</si>
  <si>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</si>
  <si>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</si>
  <si>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</si>
  <si>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</si>
  <si>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</si>
  <si>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</si>
  <si>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</si>
  <si>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</si>
  <si>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</si>
  <si>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</si>
  <si>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</si>
  <si>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</si>
  <si>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</si>
  <si>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</si>
  <si>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</si>
  <si>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</si>
  <si>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</si>
  <si>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</si>
  <si>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</si>
  <si>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</si>
  <si>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</si>
  <si>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</si>
  <si>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</si>
  <si>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</si>
  <si>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</si>
  <si>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</si>
  <si>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</si>
  <si>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</si>
  <si>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</si>
  <si>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</si>
  <si>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</si>
  <si>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</si>
  <si>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</si>
  <si>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</si>
  <si>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</si>
  <si>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</si>
  <si>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</si>
  <si>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</si>
  <si>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</si>
  <si>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</si>
  <si>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</si>
  <si>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</si>
  <si>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</si>
  <si>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</si>
  <si>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</si>
  <si>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</si>
  <si>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</si>
  <si>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</si>
  <si>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</si>
  <si>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</si>
  <si>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</si>
  <si>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</si>
  <si>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</si>
  <si>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</si>
  <si>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</si>
  <si>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</si>
  <si>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</si>
  <si>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</si>
  <si>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</si>
  <si>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</si>
  <si>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</si>
  <si>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</si>
  <si>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</si>
  <si>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</si>
  <si>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</si>
  <si>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</si>
  <si>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</si>
  <si>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</si>
  <si>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</si>
  <si>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</si>
  <si>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</si>
  <si>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</si>
  <si>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</si>
  <si>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</si>
  <si>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</si>
  <si>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</si>
  <si>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</si>
  <si>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</si>
  <si>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</si>
  <si>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</si>
  <si>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</si>
  <si>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</si>
  <si>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</si>
  <si>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</si>
  <si>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</si>
  <si>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</si>
  <si>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</si>
  <si>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</si>
  <si>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</si>
  <si>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</si>
  <si>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</si>
  <si>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</si>
  <si>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</si>
  <si>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</si>
  <si>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</si>
  <si>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</si>
  <si>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</si>
  <si>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</si>
  <si>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</si>
  <si>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</si>
  <si>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</si>
  <si>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</si>
  <si>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</si>
  <si>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</si>
  <si>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</si>
  <si>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</si>
  <si>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</si>
  <si>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</si>
  <si>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</si>
  <si>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</si>
  <si>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</si>
  <si>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</si>
  <si>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</si>
  <si>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</si>
  <si>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</si>
  <si>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</si>
  <si>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</si>
  <si>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</si>
  <si>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</si>
  <si>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</si>
  <si>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</si>
  <si>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</si>
  <si>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</si>
  <si>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</si>
  <si>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</si>
  <si>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</si>
  <si>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</si>
  <si>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</si>
  <si>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</si>
  <si>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</si>
  <si>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</si>
  <si>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</si>
  <si>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</si>
  <si>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</si>
  <si>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</si>
  <si>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</si>
  <si>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</si>
  <si>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</si>
  <si>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</si>
  <si>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</si>
  <si>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</si>
  <si>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</si>
  <si>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</si>
  <si>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</si>
  <si>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</si>
  <si>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</si>
  <si>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</si>
  <si>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</si>
  <si>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</si>
  <si>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</si>
  <si>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</si>
  <si>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</si>
  <si>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</si>
  <si>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</si>
  <si>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</si>
  <si>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</si>
  <si>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</si>
  <si>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</si>
  <si>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</si>
  <si>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</si>
  <si>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</si>
  <si>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</si>
  <si>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</si>
  <si>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</si>
  <si>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</si>
  <si>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</si>
  <si>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</si>
  <si>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</si>
  <si>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</si>
  <si>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</si>
  <si>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</si>
  <si>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</si>
  <si>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</si>
  <si>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</si>
  <si>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</si>
  <si>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</si>
  <si>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</si>
  <si>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</si>
  <si>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</si>
  <si>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</si>
  <si>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</si>
  <si>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</si>
  <si>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</si>
  <si>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</si>
  <si>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</si>
  <si>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</si>
  <si>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</si>
  <si>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</si>
  <si>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</si>
  <si>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</si>
  <si>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</si>
  <si>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</si>
  <si>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</si>
  <si>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</si>
  <si>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</si>
  <si>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</si>
  <si>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</si>
  <si>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</si>
  <si>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</si>
  <si>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</si>
  <si>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</si>
  <si>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</si>
  <si>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</si>
  <si>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</si>
  <si>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</si>
  <si>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</si>
  <si>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</si>
  <si>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</si>
  <si>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</si>
  <si>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</si>
  <si>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</si>
  <si>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</si>
  <si>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</si>
  <si>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</si>
  <si>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</si>
  <si>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</si>
  <si>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</si>
  <si>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</si>
  <si>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</si>
  <si>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</si>
  <si>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</si>
  <si>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</si>
  <si>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</si>
  <si>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</si>
  <si>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</si>
  <si>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</si>
  <si>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</si>
  <si>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</si>
  <si>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</si>
  <si>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</si>
  <si>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</si>
  <si>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</si>
  <si>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</si>
  <si>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</si>
  <si>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</si>
  <si>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</si>
  <si>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</si>
  <si>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</si>
  <si>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</si>
  <si>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</si>
  <si>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</si>
  <si>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</si>
  <si>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</si>
  <si>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</si>
  <si>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</si>
  <si>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</si>
  <si>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</si>
  <si>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</si>
  <si>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</si>
  <si>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</si>
  <si>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</si>
  <si>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</si>
  <si>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</si>
  <si>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</si>
  <si>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</si>
  <si>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</si>
  <si>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</si>
  <si>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</si>
  <si>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</si>
  <si>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</si>
  <si>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</si>
  <si>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</si>
  <si>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</si>
  <si>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</si>
  <si>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</si>
  <si>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</si>
  <si>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</si>
  <si>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</si>
  <si>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</si>
  <si>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</si>
  <si>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</si>
  <si>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</si>
  <si>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</si>
  <si>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</si>
  <si>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</si>
  <si>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</si>
  <si>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</si>
  <si>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</si>
  <si>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</si>
  <si>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</si>
  <si>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</si>
  <si>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</si>
  <si>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</si>
  <si>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</si>
  <si>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</si>
  <si>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</si>
  <si>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</si>
  <si>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</si>
  <si>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</si>
  <si>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</si>
  <si>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</si>
  <si>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</si>
  <si>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</si>
  <si>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</si>
  <si>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</si>
  <si>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</si>
  <si>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</si>
  <si>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</si>
  <si>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</si>
  <si>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</si>
  <si>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</si>
  <si>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</si>
  <si>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</si>
  <si>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</si>
  <si>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</si>
  <si>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</si>
  <si>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</si>
  <si>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</si>
  <si>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</si>
  <si>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</si>
  <si>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</si>
  <si>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</si>
  <si>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</si>
  <si>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</si>
  <si>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</si>
  <si>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</si>
  <si>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</si>
  <si>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</si>
  <si>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</si>
  <si>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</si>
  <si>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</si>
  <si>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</si>
  <si>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</si>
  <si>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</si>
  <si>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</si>
  <si>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</si>
  <si>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</si>
  <si>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</si>
  <si>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</si>
  <si>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</si>
  <si>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</si>
  <si>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</si>
  <si>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</si>
  <si>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</si>
  <si>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</si>
  <si>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</si>
  <si>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</si>
  <si>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</si>
  <si>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</si>
  <si>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</si>
  <si>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</si>
  <si>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</si>
  <si>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</si>
  <si>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</si>
  <si>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</si>
  <si>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</si>
  <si>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</si>
  <si>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</si>
  <si>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</si>
  <si>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</si>
  <si>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</si>
  <si>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</si>
  <si>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</si>
  <si>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</si>
  <si>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</si>
  <si>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</si>
  <si>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</si>
  <si>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</si>
  <si>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</si>
  <si>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</si>
  <si>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</si>
  <si>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</si>
  <si>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</si>
  <si>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</si>
  <si>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</si>
  <si>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</si>
  <si>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</si>
  <si>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</si>
  <si>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</si>
  <si>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</si>
  <si>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</si>
  <si>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</si>
  <si>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</si>
  <si>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</si>
  <si>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</si>
  <si>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</si>
  <si>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</si>
  <si>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</si>
  <si>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</si>
  <si>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</si>
  <si>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</si>
  <si>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</si>
  <si>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</si>
  <si>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</si>
  <si>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</si>
  <si>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</si>
  <si>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</si>
  <si>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</si>
  <si>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</si>
  <si>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</si>
  <si>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</si>
  <si>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</si>
  <si>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</si>
  <si>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</si>
  <si>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</si>
  <si>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</si>
  <si>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</si>
  <si>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</si>
  <si>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</si>
  <si>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</si>
  <si>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</si>
  <si>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</si>
  <si>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</si>
  <si>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</si>
  <si>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</si>
  <si>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</si>
  <si>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</si>
  <si>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</si>
  <si>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</si>
  <si>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</si>
  <si>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</si>
  <si>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</si>
  <si>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</si>
  <si>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</si>
  <si>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</si>
  <si>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</si>
  <si>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</si>
  <si>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</si>
  <si>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</si>
  <si>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</si>
  <si>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</si>
  <si>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</si>
  <si>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</si>
  <si>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</si>
  <si>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</si>
  <si>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</si>
  <si>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</si>
  <si>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</si>
  <si>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</si>
  <si>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</si>
  <si>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</si>
  <si>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</si>
  <si>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</si>
  <si>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</si>
  <si>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</si>
  <si>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</si>
  <si>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</si>
  <si>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</si>
  <si>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</si>
  <si>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</si>
  <si>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</si>
  <si>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</si>
  <si>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</si>
  <si>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</si>
  <si>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</si>
  <si>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</si>
  <si>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</si>
  <si>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</si>
  <si>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</si>
  <si>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</si>
  <si>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</si>
  <si>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</si>
  <si>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</si>
  <si>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</si>
  <si>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</si>
  <si>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</si>
  <si>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</si>
  <si>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</si>
  <si>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</si>
  <si>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</si>
  <si>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</si>
  <si>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</si>
  <si>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</si>
  <si>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</si>
  <si>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</si>
  <si>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</si>
  <si>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</si>
  <si>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</si>
  <si>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</si>
  <si>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</si>
  <si>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</si>
  <si>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</si>
  <si>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</si>
  <si>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</si>
  <si>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</si>
  <si>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</si>
  <si>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</si>
  <si>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</si>
  <si>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</si>
  <si>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</si>
  <si>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</si>
  <si>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</si>
  <si>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</si>
  <si>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</si>
  <si>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</si>
  <si>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</si>
  <si>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</si>
  <si>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</si>
  <si>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</si>
  <si>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</si>
  <si>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</si>
  <si>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</si>
  <si>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</si>
  <si>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</si>
  <si>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</si>
  <si>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</si>
  <si>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</si>
  <si>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</si>
  <si>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</si>
  <si>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</si>
  <si>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</si>
  <si>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</si>
  <si>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</si>
  <si>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</si>
  <si>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</si>
  <si>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</si>
  <si>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</si>
  <si>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</si>
  <si>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</si>
  <si>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</si>
  <si>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</si>
  <si>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</si>
  <si>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</si>
  <si>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</si>
  <si>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</si>
  <si>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</si>
  <si>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</si>
  <si>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</si>
  <si>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</si>
  <si>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</si>
  <si>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</si>
  <si>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</si>
  <si>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</si>
  <si>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</si>
  <si>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</si>
  <si>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</si>
  <si>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</si>
  <si>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</si>
  <si>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</si>
  <si>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</si>
  <si>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</si>
  <si>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</si>
  <si>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</si>
  <si>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</si>
  <si>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</si>
  <si>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</si>
  <si>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</si>
  <si>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</si>
  <si>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</si>
  <si>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</si>
  <si>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</si>
  <si>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</si>
  <si>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</si>
  <si>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</si>
  <si>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</si>
  <si>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</si>
  <si>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</si>
  <si>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</si>
  <si>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</si>
  <si>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</si>
  <si>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</si>
  <si>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</si>
  <si>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</si>
  <si>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</si>
  <si>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</si>
  <si>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</si>
  <si>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</si>
  <si>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</si>
  <si>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</si>
  <si>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</si>
  <si>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</si>
  <si>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</si>
  <si>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</si>
  <si>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</si>
  <si>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</si>
  <si>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</si>
  <si>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</si>
  <si>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</si>
  <si>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</si>
  <si>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</si>
  <si>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</si>
  <si>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</si>
  <si>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</si>
  <si>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</si>
  <si>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</si>
  <si>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</si>
  <si>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</si>
  <si>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</si>
  <si>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</si>
  <si>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</si>
  <si>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</si>
  <si>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</si>
  <si>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</si>
  <si>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</si>
  <si>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</si>
  <si>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</si>
  <si>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</si>
  <si>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</si>
  <si>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</si>
  <si>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</si>
  <si>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</si>
  <si>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</si>
  <si>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</si>
  <si>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</si>
  <si>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</si>
  <si>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</si>
  <si>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</si>
  <si>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</si>
  <si>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</si>
  <si>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</si>
  <si>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</si>
  <si>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</si>
  <si>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</si>
  <si>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</si>
  <si>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</si>
  <si>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</si>
  <si>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</si>
  <si>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</si>
  <si>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</si>
  <si>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</si>
  <si>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</si>
  <si>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</si>
  <si>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</si>
  <si>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</si>
  <si>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</si>
  <si>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</si>
  <si>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</si>
  <si>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</si>
  <si>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</si>
  <si>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</si>
  <si>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</si>
  <si>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</si>
  <si>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</si>
  <si>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</si>
  <si>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</si>
  <si>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</si>
  <si>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</si>
  <si>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</si>
  <si>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</si>
  <si>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</si>
  <si>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</si>
  <si>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</si>
  <si>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</si>
  <si>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</si>
  <si>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</si>
  <si>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</si>
  <si>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</si>
  <si>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</si>
  <si>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</si>
  <si>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</si>
  <si>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</si>
  <si>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</si>
  <si>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</si>
  <si>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</si>
  <si>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</si>
  <si>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</si>
  <si>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</si>
  <si>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</si>
  <si>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</si>
  <si>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</si>
  <si>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</si>
  <si>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</si>
  <si>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</si>
  <si>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</si>
  <si>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</si>
  <si>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</si>
  <si>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</si>
  <si>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</si>
  <si>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</si>
  <si>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</si>
  <si>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</si>
  <si>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</si>
  <si>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</si>
  <si>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</si>
  <si>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</si>
  <si>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</si>
  <si>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</si>
  <si>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</si>
  <si>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</si>
  <si>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</si>
  <si>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</si>
  <si>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</si>
  <si>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</si>
  <si>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</si>
  <si>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</si>
  <si>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</si>
  <si>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</si>
  <si>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</si>
  <si>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</si>
  <si>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</si>
  <si>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</si>
  <si>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</si>
  <si>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</si>
  <si>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</si>
  <si>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</si>
  <si>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</si>
  <si>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</si>
  <si>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</si>
  <si>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</si>
  <si>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</si>
  <si>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</si>
  <si>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</si>
  <si>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</si>
  <si>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</si>
  <si>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</si>
  <si>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</si>
  <si>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</si>
  <si>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</si>
  <si>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</si>
  <si>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</si>
  <si>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</si>
  <si>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</si>
  <si>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</si>
  <si>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</si>
  <si>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</si>
  <si>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</si>
  <si>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</si>
  <si>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</si>
  <si>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</si>
  <si>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</si>
  <si>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</si>
  <si>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</si>
  <si>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</si>
  <si>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</si>
  <si>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</si>
  <si>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</si>
  <si>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</si>
  <si>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</si>
  <si>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</si>
  <si>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</si>
  <si>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</si>
  <si>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</si>
  <si>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</si>
  <si>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</si>
  <si>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</si>
  <si>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</si>
  <si>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</si>
  <si>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</si>
  <si>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</si>
  <si>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</si>
  <si>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</si>
  <si>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</si>
  <si>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</si>
  <si>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</si>
  <si>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</si>
  <si>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</si>
  <si>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</si>
  <si>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</si>
  <si>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</si>
  <si>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</si>
  <si>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</si>
  <si>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</si>
  <si>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</si>
  <si>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</si>
  <si>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</si>
  <si>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</si>
  <si>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</si>
  <si>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</si>
  <si>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</si>
  <si>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</si>
  <si>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</si>
  <si>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</si>
  <si>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</si>
  <si>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</si>
  <si>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</si>
  <si>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</si>
  <si>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</si>
  <si>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</si>
  <si>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</si>
  <si>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</si>
  <si>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</si>
  <si>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</si>
  <si>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</si>
  <si>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</si>
  <si>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</si>
  <si>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</si>
  <si>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</si>
  <si>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</si>
  <si>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</si>
  <si>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</si>
  <si>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</si>
  <si>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</si>
  <si>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</si>
  <si>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</si>
  <si>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</si>
  <si>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</si>
  <si>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</si>
  <si>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</si>
  <si>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</si>
  <si>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</si>
  <si>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</si>
  <si>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</si>
  <si>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</si>
  <si>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</si>
  <si>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</si>
  <si>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</si>
  <si>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</si>
  <si>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</si>
  <si>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</si>
  <si>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</si>
  <si>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</si>
  <si>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</si>
  <si>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</si>
  <si>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</si>
  <si>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</si>
  <si>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</si>
  <si>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</si>
  <si>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</si>
  <si>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</si>
  <si>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</si>
  <si>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</si>
  <si>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</si>
  <si>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</si>
  <si>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</si>
  <si>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</si>
  <si>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</si>
  <si>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</si>
  <si>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</si>
  <si>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</si>
  <si>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</si>
  <si>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</si>
  <si>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</si>
  <si>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</si>
  <si>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</si>
  <si>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</si>
  <si>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</si>
  <si>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</si>
  <si>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</si>
  <si>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</si>
  <si>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</si>
  <si>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</si>
  <si>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</si>
  <si>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</si>
  <si>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</si>
  <si>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</si>
  <si>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</si>
  <si>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</si>
  <si>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</si>
  <si>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</si>
  <si>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</si>
  <si>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</si>
  <si>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</si>
  <si>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</si>
  <si>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</si>
  <si>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</si>
  <si>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</si>
  <si>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</si>
  <si>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</si>
  <si>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</si>
  <si>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</si>
  <si>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</si>
  <si>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</si>
  <si>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</si>
  <si>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</si>
  <si>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</si>
  <si>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</si>
  <si>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</si>
  <si>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</si>
  <si>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</si>
  <si>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</si>
  <si>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</si>
  <si>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</si>
  <si>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</si>
  <si>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</si>
  <si>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</si>
  <si>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</si>
  <si>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</si>
  <si>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</si>
  <si>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</si>
  <si>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</si>
  <si>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</si>
  <si>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</si>
  <si>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</si>
  <si>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</si>
  <si>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</si>
  <si>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</si>
  <si>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</si>
  <si>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</si>
  <si>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</si>
  <si>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</si>
  <si>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</si>
  <si>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</si>
  <si>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</si>
  <si>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</si>
  <si>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</si>
  <si>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</si>
  <si>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</si>
  <si>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</si>
  <si>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</si>
  <si>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</si>
  <si>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</si>
  <si>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</si>
  <si>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</si>
  <si>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</si>
  <si>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</si>
  <si>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</si>
  <si>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</si>
  <si>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</si>
  <si>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</si>
  <si>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</si>
  <si>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</si>
  <si>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</si>
  <si>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</si>
  <si>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</si>
  <si>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</si>
  <si>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</si>
  <si>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</si>
  <si>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</si>
  <si>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</si>
  <si>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</si>
  <si>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</si>
  <si>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</si>
  <si>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</si>
  <si>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</si>
  <si>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</si>
  <si>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</si>
  <si>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</si>
  <si>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</si>
  <si>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</si>
  <si>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</si>
  <si>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</si>
  <si>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</si>
  <si>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</si>
  <si>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</si>
  <si>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</si>
  <si>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</si>
  <si>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</si>
  <si>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</si>
  <si>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</si>
  <si>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</si>
  <si>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</si>
  <si>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</si>
  <si>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</si>
  <si>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</si>
  <si>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</si>
  <si>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</si>
  <si>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</si>
  <si>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</si>
  <si>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</si>
  <si>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</si>
  <si>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</si>
  <si>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</si>
  <si>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</si>
  <si>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</si>
  <si>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</si>
  <si>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</si>
  <si>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</si>
  <si>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</si>
  <si>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</si>
  <si>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</si>
  <si>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</si>
  <si>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</si>
  <si>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</si>
  <si>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</si>
  <si>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</si>
  <si>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</si>
  <si>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</si>
  <si>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</si>
  <si>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</si>
  <si>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</si>
  <si>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</si>
  <si>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</si>
  <si>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</si>
  <si>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</si>
  <si>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</si>
  <si>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</si>
  <si>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</si>
  <si>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</si>
  <si>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</si>
  <si>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</si>
  <si>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</si>
  <si>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</si>
  <si>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</si>
  <si>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</si>
  <si>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</si>
  <si>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</si>
  <si>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</si>
  <si>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</si>
  <si>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</si>
  <si>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</si>
  <si>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</si>
  <si>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</si>
  <si>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</si>
  <si>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</si>
  <si>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</si>
  <si>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</si>
  <si>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</si>
  <si>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</si>
  <si>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</si>
  <si>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</si>
  <si>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</si>
  <si>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</si>
  <si>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</si>
  <si>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</si>
  <si>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</si>
  <si>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</si>
  <si>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</si>
  <si>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</si>
  <si>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</si>
  <si>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</si>
  <si>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</si>
  <si>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</si>
  <si>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</si>
  <si>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</si>
  <si>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</si>
  <si>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</si>
  <si>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</si>
  <si>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</si>
  <si>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</si>
  <si>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</si>
  <si>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</si>
  <si>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</si>
  <si>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</si>
  <si>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</si>
  <si>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</si>
  <si>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</si>
  <si>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</si>
  <si>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</si>
  <si>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</si>
  <si>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</si>
  <si>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</si>
  <si>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</si>
  <si>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</si>
  <si>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</si>
  <si>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</si>
  <si>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</si>
  <si>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</si>
  <si>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</si>
  <si>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</si>
  <si>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</si>
  <si>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</si>
  <si>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</si>
  <si>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</si>
  <si>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</si>
  <si>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</si>
  <si>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</si>
  <si>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</si>
  <si>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</si>
  <si>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</si>
  <si>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</si>
  <si>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</si>
  <si>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</si>
  <si>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</si>
  <si>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</si>
  <si>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</si>
  <si>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</si>
  <si>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</si>
  <si>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</si>
  <si>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</si>
  <si>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</si>
  <si>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</si>
  <si>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</si>
  <si>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</si>
  <si>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</si>
  <si>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</si>
  <si>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</si>
  <si>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</si>
  <si>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</si>
  <si>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</si>
  <si>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</si>
  <si>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</si>
  <si>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</si>
  <si>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</si>
  <si>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</si>
  <si>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</si>
  <si>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</si>
  <si>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</si>
  <si>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</si>
  <si>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</si>
  <si>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</si>
  <si>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</si>
  <si>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</si>
  <si>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</si>
  <si>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</si>
  <si>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</si>
  <si>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</si>
  <si>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</si>
  <si>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</si>
  <si>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</si>
  <si>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</si>
  <si>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</si>
  <si>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</si>
  <si>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</si>
  <si>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</si>
  <si>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</si>
  <si>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</si>
  <si>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</si>
  <si>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</si>
  <si>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</si>
  <si>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</si>
  <si>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</si>
  <si>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</si>
  <si>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</si>
  <si>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</si>
  <si>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</si>
  <si>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</si>
  <si>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</si>
  <si>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</si>
  <si>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</si>
  <si>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</si>
  <si>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</si>
  <si>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</si>
  <si>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</si>
  <si>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</si>
  <si>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</si>
  <si>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</si>
  <si>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</si>
  <si>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</si>
  <si>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</si>
  <si>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</si>
  <si>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</si>
  <si>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</si>
  <si>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</si>
  <si>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</si>
  <si>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</si>
  <si>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</si>
  <si>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</si>
  <si>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</si>
  <si>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</si>
  <si>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</si>
  <si>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</si>
  <si>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</si>
  <si>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</si>
  <si>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</si>
  <si>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</si>
  <si>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</si>
  <si>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</si>
  <si>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</si>
  <si>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</si>
  <si>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</si>
  <si>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</si>
  <si>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</si>
  <si>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</si>
  <si>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</si>
  <si>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</si>
  <si>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</si>
  <si>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</si>
  <si>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</si>
  <si>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</si>
  <si>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</si>
  <si>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</si>
  <si>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</si>
  <si>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</si>
  <si>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</si>
  <si>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</si>
  <si>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</si>
  <si>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</si>
  <si>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</si>
  <si>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</si>
  <si>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</si>
  <si>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</si>
  <si>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</si>
  <si>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</si>
  <si>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</si>
  <si>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</si>
  <si>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</si>
  <si>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</si>
  <si>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</si>
  <si>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</si>
  <si>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</si>
  <si>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</si>
  <si>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</si>
  <si>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</si>
  <si>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</si>
  <si>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</si>
  <si>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</si>
  <si>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</si>
  <si>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</si>
  <si>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</si>
  <si>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</si>
  <si>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</si>
  <si>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</si>
  <si>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</si>
  <si>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</si>
  <si>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</si>
  <si>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</si>
  <si>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</si>
  <si>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</si>
  <si>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</si>
  <si>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</si>
  <si>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</si>
  <si>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</si>
  <si>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</si>
  <si>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</si>
  <si>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</si>
  <si>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</si>
  <si>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</si>
  <si>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</si>
  <si>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</si>
  <si>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</si>
  <si>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</si>
  <si>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</si>
  <si>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</si>
  <si>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</si>
  <si>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</si>
  <si>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</si>
  <si>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</si>
  <si>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</si>
  <si>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</si>
  <si>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</si>
  <si>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</si>
  <si>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</si>
  <si>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</si>
  <si>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</si>
  <si>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</si>
  <si>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</si>
  <si>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</si>
  <si>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</si>
  <si>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</si>
  <si>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</si>
  <si>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</si>
  <si>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</si>
  <si>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</si>
  <si>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</si>
  <si>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</si>
  <si>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</si>
  <si>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</si>
  <si>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</si>
  <si>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</si>
  <si>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</si>
  <si>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</si>
  <si>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</si>
  <si>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</si>
  <si>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</si>
  <si>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</si>
  <si>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</si>
  <si>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</si>
  <si>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</si>
  <si>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</si>
  <si>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</si>
  <si>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</si>
  <si>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</si>
  <si>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</si>
  <si>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</si>
  <si>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</si>
  <si>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</si>
  <si>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</si>
  <si>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</si>
  <si>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</si>
  <si>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</si>
  <si>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</si>
  <si>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</si>
  <si>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</si>
  <si>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</si>
  <si>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</si>
  <si>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</si>
  <si>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</si>
  <si>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</si>
  <si>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</si>
  <si>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</si>
  <si>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</si>
  <si>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</si>
  <si>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</si>
  <si>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</si>
  <si>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</si>
  <si>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</si>
  <si>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</si>
  <si>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</si>
  <si>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</si>
  <si>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</si>
  <si>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</si>
  <si>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</si>
  <si>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</si>
  <si>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</si>
  <si>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</si>
  <si>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</si>
  <si>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</si>
  <si>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</si>
  <si>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</si>
  <si>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</si>
  <si>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</si>
  <si>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</si>
  <si>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</si>
  <si>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</si>
  <si>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</si>
  <si>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</si>
  <si>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</si>
  <si>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</si>
  <si>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</si>
  <si>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</si>
  <si>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</si>
  <si>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</si>
  <si>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</si>
  <si>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</si>
  <si>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</si>
  <si>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</si>
  <si>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</si>
  <si>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</si>
  <si>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</si>
  <si>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</si>
  <si>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</si>
  <si>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</si>
  <si>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</si>
  <si>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</si>
  <si>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</si>
  <si>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</si>
  <si>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</si>
  <si>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</si>
  <si>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</si>
  <si>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</si>
  <si>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</si>
  <si>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</si>
  <si>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</si>
  <si>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</si>
  <si>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</si>
  <si>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</si>
  <si>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</si>
  <si>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</si>
  <si>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</si>
  <si>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</si>
  <si>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</si>
  <si>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</si>
  <si>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</si>
  <si>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</si>
  <si>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</si>
  <si>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</si>
  <si>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</si>
  <si>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</si>
  <si>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</si>
  <si>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</si>
  <si>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</si>
  <si>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</si>
  <si>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</si>
  <si>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</si>
  <si>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</si>
  <si>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</si>
  <si>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</si>
  <si>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</si>
  <si>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</si>
  <si>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</si>
  <si>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</si>
  <si>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</si>
  <si>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</si>
  <si>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</si>
  <si>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</si>
  <si>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</si>
  <si>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</si>
  <si>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</si>
  <si>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</si>
  <si>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</si>
  <si>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</si>
  <si>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</si>
  <si>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</si>
  <si>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</si>
  <si>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</si>
  <si>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</si>
  <si>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</si>
  <si>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</si>
  <si>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</si>
  <si>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</si>
  <si>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</si>
  <si>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</si>
  <si>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</si>
  <si>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</si>
  <si>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</si>
  <si>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</si>
  <si>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</si>
  <si>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</si>
  <si>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</si>
  <si>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</si>
  <si>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</si>
  <si>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</si>
  <si>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</si>
  <si>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</si>
  <si>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</si>
  <si>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</si>
  <si>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</si>
  <si>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</si>
  <si>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</si>
  <si>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</si>
  <si>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</si>
  <si>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</si>
  <si>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</si>
  <si>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</si>
  <si>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</si>
  <si>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</si>
  <si>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</si>
  <si>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</si>
  <si>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</si>
  <si>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</si>
  <si>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</si>
  <si>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</si>
  <si>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</si>
  <si>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</si>
  <si>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</si>
  <si>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</si>
  <si>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</si>
  <si>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</si>
  <si>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</si>
  <si>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</si>
  <si>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</si>
  <si>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</si>
  <si>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</si>
  <si>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</si>
  <si>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</si>
  <si>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</si>
  <si>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</si>
  <si>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</si>
  <si>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</si>
  <si>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</si>
  <si>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</si>
  <si>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</si>
  <si>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</si>
  <si>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</si>
  <si>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</si>
  <si>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</si>
  <si>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</si>
  <si>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</si>
  <si>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</si>
  <si>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</si>
  <si>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</si>
  <si>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</si>
  <si>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</si>
  <si>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</si>
  <si>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</si>
  <si>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</si>
  <si>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</si>
  <si>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</si>
  <si>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</si>
  <si>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</si>
  <si>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</si>
  <si>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</si>
  <si>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</si>
  <si>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</si>
  <si>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</si>
  <si>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</si>
  <si>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</si>
  <si>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</si>
  <si>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</si>
  <si>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</si>
  <si>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</si>
  <si>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</si>
  <si>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</si>
  <si>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</si>
  <si>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</si>
  <si>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</si>
  <si>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</si>
  <si>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</si>
  <si>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</si>
  <si>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</si>
  <si>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</si>
  <si>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</si>
  <si>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</si>
  <si>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</si>
  <si>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</si>
  <si>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</si>
  <si>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</si>
  <si>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</si>
  <si>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</si>
  <si>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</si>
  <si>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</si>
  <si>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</si>
  <si>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</si>
  <si>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</si>
  <si>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</si>
  <si>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</si>
  <si>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</si>
  <si>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</si>
  <si>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</si>
  <si>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</si>
  <si>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</si>
  <si>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</si>
  <si>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</si>
  <si>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</si>
  <si>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</si>
  <si>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</si>
  <si>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</si>
  <si>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</si>
  <si>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</si>
  <si>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</si>
  <si>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</si>
  <si>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</si>
  <si>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</si>
  <si>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</si>
  <si>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</si>
  <si>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</si>
  <si>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</si>
  <si>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</si>
  <si>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</si>
  <si>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</si>
  <si>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</si>
  <si>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</si>
  <si>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</si>
  <si>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</si>
  <si>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</si>
  <si>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</si>
  <si>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</si>
  <si>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</si>
  <si>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</si>
  <si>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</si>
  <si>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</si>
  <si>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</si>
  <si>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</si>
  <si>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</si>
  <si>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</si>
  <si>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</si>
  <si>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</si>
  <si>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</si>
  <si>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</si>
  <si>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</si>
  <si>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</si>
  <si>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</si>
  <si>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</si>
  <si>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</si>
  <si>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</si>
  <si>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</si>
  <si>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</si>
  <si>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</si>
  <si>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</si>
  <si>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</si>
  <si>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</si>
  <si>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</si>
  <si>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</si>
  <si>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</si>
  <si>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</si>
  <si>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</si>
  <si>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</si>
  <si>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</si>
  <si>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</si>
  <si>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</si>
  <si>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</si>
  <si>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</si>
  <si>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</si>
  <si>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</si>
  <si>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</si>
  <si>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</si>
  <si>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</si>
  <si>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</si>
  <si>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</si>
  <si>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</si>
  <si>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</si>
  <si>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</si>
  <si>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</si>
  <si>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</si>
  <si>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</si>
  <si>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</si>
  <si>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</si>
  <si>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</si>
  <si>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</si>
  <si>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</si>
  <si>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</si>
  <si>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</si>
  <si>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</si>
  <si>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</si>
  <si>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</si>
  <si>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</si>
  <si>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</si>
  <si>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</si>
  <si>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</si>
  <si>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</si>
  <si>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</si>
  <si>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</si>
  <si>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</si>
  <si>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</si>
  <si>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</si>
  <si>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</si>
  <si>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</si>
  <si>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</si>
  <si>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</si>
  <si>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</si>
  <si>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</si>
  <si>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</si>
  <si>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</si>
  <si>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</si>
  <si>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</si>
  <si>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</si>
  <si>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</si>
  <si>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</si>
  <si>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</si>
  <si>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</si>
  <si>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</si>
  <si>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</si>
  <si>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</si>
  <si>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</si>
  <si>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</si>
  <si>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</si>
  <si>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</si>
  <si>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</si>
  <si>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</si>
  <si>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</si>
  <si>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</si>
  <si>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</si>
  <si>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</si>
  <si>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</si>
  <si>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</si>
  <si>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</si>
  <si>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</si>
  <si>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</si>
  <si>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</si>
  <si>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</si>
  <si>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</si>
  <si>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</si>
  <si>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</si>
  <si>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</si>
  <si>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</si>
  <si>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</si>
  <si>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</si>
  <si>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</si>
  <si>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</si>
  <si>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</si>
  <si>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</si>
  <si>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</si>
  <si>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</si>
  <si>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</si>
  <si>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</si>
  <si>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</si>
  <si>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</si>
  <si>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</si>
  <si>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</si>
  <si>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</si>
  <si>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</si>
  <si>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</si>
  <si>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</si>
  <si>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</si>
  <si>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</si>
  <si>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</si>
  <si>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</si>
  <si>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</si>
  <si>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</si>
  <si>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</si>
  <si>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</si>
  <si>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</si>
  <si>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</si>
  <si>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</si>
  <si>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</si>
  <si>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</si>
  <si>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</si>
  <si>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</si>
  <si>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</si>
  <si>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</si>
  <si>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</si>
  <si>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</si>
  <si>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</si>
  <si>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</si>
  <si>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</si>
  <si>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</si>
  <si>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</si>
  <si>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</si>
  <si>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</si>
  <si>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</si>
  <si>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</si>
  <si>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</si>
  <si>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</si>
  <si>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</si>
  <si>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</si>
  <si>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</si>
  <si>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</si>
  <si>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</si>
  <si>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</si>
  <si>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</si>
  <si>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</si>
  <si>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</si>
  <si>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</si>
  <si>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</si>
  <si>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</si>
  <si>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</si>
  <si>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</si>
  <si>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</si>
  <si>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</si>
  <si>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</si>
  <si>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</si>
  <si>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</si>
  <si>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</si>
  <si>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</si>
  <si>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</si>
  <si>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</si>
  <si>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</si>
  <si>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</si>
  <si>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</si>
  <si>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</si>
  <si>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</si>
  <si>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</si>
  <si>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</si>
  <si>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</si>
  <si>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</si>
  <si>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</si>
  <si>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</si>
  <si>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</si>
  <si>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</si>
  <si>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</si>
  <si>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</si>
  <si>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</si>
  <si>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</si>
  <si>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</si>
  <si>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</si>
  <si>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</si>
  <si>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</si>
  <si>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</si>
  <si>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</si>
  <si>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</si>
  <si>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</si>
  <si>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</si>
  <si>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</si>
  <si>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</si>
  <si>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</si>
  <si>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</si>
  <si>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</si>
  <si>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</si>
  <si>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</si>
  <si>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</si>
  <si>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</si>
  <si>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</si>
  <si>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</si>
  <si>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</si>
  <si>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</si>
  <si>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</si>
  <si>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</si>
  <si>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</si>
  <si>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</si>
  <si>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</si>
  <si>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</si>
  <si>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</si>
  <si>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</si>
  <si>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</si>
  <si>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</si>
  <si>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</si>
  <si>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</si>
  <si>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</si>
  <si>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</si>
  <si>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</si>
  <si>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</si>
  <si>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</si>
  <si>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</si>
  <si>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</si>
  <si>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</si>
  <si>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</si>
  <si>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</si>
  <si>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</si>
  <si>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</si>
  <si>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</si>
  <si>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</si>
  <si>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</si>
  <si>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</si>
  <si>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</si>
  <si>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</si>
  <si>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</si>
  <si>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</si>
  <si>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</si>
  <si>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</si>
  <si>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</si>
  <si>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</si>
  <si>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</si>
  <si>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</si>
  <si>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</si>
  <si>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</si>
  <si>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</si>
  <si>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</si>
  <si>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</si>
  <si>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</si>
  <si>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</si>
  <si>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</si>
  <si>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</si>
  <si>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</si>
  <si>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</si>
  <si>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</si>
  <si>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</si>
  <si>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</si>
  <si>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</si>
  <si>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</si>
  <si>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</si>
  <si>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</si>
  <si>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</si>
  <si>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</si>
  <si>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</si>
  <si>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</si>
  <si>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</si>
  <si>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</si>
  <si>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</si>
  <si>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</si>
  <si>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</si>
  <si>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</si>
  <si>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</si>
  <si>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</si>
  <si>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</si>
  <si>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</si>
  <si>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</si>
  <si>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</si>
  <si>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</si>
  <si>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</si>
  <si>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</si>
  <si>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</si>
  <si>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</si>
  <si>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</si>
  <si>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</si>
  <si>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</si>
  <si>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</si>
  <si>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</si>
  <si>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</si>
  <si>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</si>
  <si>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</si>
  <si>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</si>
  <si>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</si>
  <si>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</si>
  <si>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</si>
  <si>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</si>
  <si>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</si>
  <si>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</si>
  <si>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</si>
  <si>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</si>
  <si>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</si>
  <si>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</si>
  <si>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</si>
  <si>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</si>
  <si>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</si>
  <si>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</si>
  <si>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</si>
  <si>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</si>
  <si>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</si>
  <si>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</si>
  <si>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</si>
  <si>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</si>
  <si>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</si>
  <si>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</si>
  <si>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</si>
  <si>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</si>
  <si>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</si>
  <si>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</si>
  <si>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</si>
  <si>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</si>
  <si>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</si>
  <si>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</si>
  <si>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</si>
  <si>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</si>
  <si>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</si>
  <si>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</si>
  <si>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</si>
  <si>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</si>
  <si>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</si>
  <si>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</si>
  <si>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</si>
  <si>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</si>
  <si>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</si>
  <si>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</si>
  <si>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</si>
  <si>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</si>
  <si>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</si>
  <si>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</si>
  <si>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</si>
  <si>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</si>
  <si>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</si>
  <si>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</si>
  <si>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</si>
  <si>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</si>
  <si>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</si>
  <si>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</si>
  <si>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</si>
  <si>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</si>
  <si>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</si>
  <si>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</si>
  <si>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</si>
  <si>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</si>
  <si>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</si>
  <si>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</si>
  <si>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</si>
  <si>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</si>
  <si>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</si>
  <si>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</si>
  <si>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</si>
  <si>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</si>
  <si>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</si>
  <si>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</si>
  <si>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</si>
  <si>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</si>
  <si>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</si>
  <si>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</si>
  <si>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</si>
  <si>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</si>
  <si>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</si>
  <si>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</si>
  <si>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</si>
  <si>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</si>
  <si>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</si>
  <si>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</si>
  <si>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</si>
  <si>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</si>
  <si>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</si>
  <si>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</si>
  <si>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</si>
  <si>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</si>
  <si>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</si>
  <si>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</si>
  <si>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</si>
  <si>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</si>
  <si>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</si>
  <si>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</si>
  <si>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</si>
  <si>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</si>
  <si>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</si>
  <si>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</si>
  <si>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</si>
  <si>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</si>
  <si>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</si>
  <si>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</si>
  <si>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</si>
  <si>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</si>
  <si>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</si>
  <si>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</si>
  <si>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</si>
  <si>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</si>
  <si>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</si>
  <si>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</si>
  <si>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</si>
  <si>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</si>
  <si>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</si>
  <si>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</si>
  <si>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</si>
  <si>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</si>
  <si>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</si>
  <si>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</si>
  <si>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</si>
  <si>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</si>
  <si>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</si>
  <si>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</si>
  <si>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</si>
  <si>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</si>
  <si>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</si>
  <si>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</si>
  <si>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</si>
  <si>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</si>
  <si>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</si>
  <si>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</si>
  <si>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</si>
  <si>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</si>
  <si>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</si>
  <si>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</si>
  <si>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</si>
  <si>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</si>
  <si>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</si>
  <si>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</si>
  <si>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</si>
  <si>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</si>
  <si>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</si>
  <si>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</si>
  <si>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</si>
  <si>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</si>
  <si>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</si>
  <si>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</si>
  <si>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</si>
  <si>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</si>
  <si>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</si>
  <si>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</si>
  <si>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</si>
  <si>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</si>
  <si>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</si>
  <si>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</si>
  <si>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</si>
  <si>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</si>
  <si>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</si>
  <si>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</si>
  <si>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</si>
  <si>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</si>
  <si>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</si>
  <si>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</si>
  <si>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</si>
  <si>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</si>
  <si>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</si>
  <si>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</si>
  <si>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</si>
  <si>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</si>
  <si>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</si>
  <si>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</si>
  <si>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</si>
  <si>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</si>
  <si>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</si>
  <si>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</si>
  <si>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</si>
  <si>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</si>
  <si>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</si>
  <si>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</si>
  <si>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</si>
  <si>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</si>
  <si>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</si>
  <si>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</si>
  <si>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</si>
  <si>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</si>
  <si>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</si>
  <si>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</si>
  <si>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</si>
  <si>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</si>
  <si>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</si>
  <si>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</si>
  <si>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</si>
  <si>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</si>
  <si>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</si>
  <si>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</si>
  <si>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</si>
  <si>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</si>
  <si>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</si>
  <si>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</si>
  <si>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</si>
  <si>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</si>
  <si>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</si>
  <si>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</si>
  <si>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</si>
  <si>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</si>
  <si>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</si>
  <si>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</si>
  <si>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</si>
  <si>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</si>
  <si>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</si>
  <si>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</si>
  <si>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</si>
  <si>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</si>
  <si>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</si>
  <si>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</si>
  <si>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</si>
  <si>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</si>
  <si>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</si>
  <si>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</si>
  <si>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</si>
  <si>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</si>
  <si>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</si>
  <si>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</si>
  <si>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</si>
  <si>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</si>
  <si>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</si>
  <si>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</si>
  <si>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</si>
  <si>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</si>
  <si>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</si>
  <si>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</si>
  <si>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</si>
  <si>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</si>
  <si>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</si>
  <si>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</si>
  <si>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</si>
  <si>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</si>
  <si>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</si>
  <si>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</si>
  <si>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</si>
  <si>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</si>
  <si>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</si>
  <si>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</si>
  <si>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</si>
  <si>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</si>
  <si>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</si>
  <si>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</si>
  <si>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</si>
  <si>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</si>
  <si>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</si>
  <si>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</si>
  <si>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</si>
  <si>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</si>
  <si>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</si>
  <si>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</si>
  <si>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</si>
  <si>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</si>
  <si>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</si>
  <si>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</si>
  <si>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</si>
  <si>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</si>
  <si>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</si>
  <si>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</si>
  <si>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</si>
  <si>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</si>
  <si>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</si>
  <si>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</si>
  <si>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</si>
  <si>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</si>
  <si>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</si>
  <si>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</si>
  <si>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</si>
  <si>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</si>
  <si>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</si>
  <si>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</si>
  <si>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</si>
  <si>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</si>
  <si>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</si>
  <si>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</si>
  <si>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</si>
  <si>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</si>
  <si>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</si>
  <si>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</si>
  <si>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</si>
  <si>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</si>
  <si>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</si>
  <si>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</si>
  <si>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</si>
  <si>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</si>
  <si>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</si>
  <si>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</si>
  <si>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</si>
  <si>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</si>
  <si>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</si>
  <si>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</si>
  <si>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</si>
  <si>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</si>
  <si>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</si>
  <si>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</si>
  <si>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</si>
  <si>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</si>
  <si>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</si>
  <si>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</si>
  <si>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</si>
  <si>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</si>
  <si>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</si>
  <si>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</si>
  <si>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</si>
  <si>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</si>
  <si>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</si>
  <si>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</si>
  <si>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</si>
  <si>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</si>
  <si>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</si>
  <si>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</si>
  <si>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</si>
  <si>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</si>
  <si>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</si>
  <si>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</si>
  <si>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</si>
  <si>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</si>
  <si>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</si>
  <si>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</si>
  <si>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</si>
  <si>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</si>
  <si>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</si>
  <si>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</si>
  <si>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</si>
  <si>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</si>
  <si>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</si>
  <si>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</si>
  <si>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</si>
  <si>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</si>
  <si>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</si>
  <si>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</si>
  <si>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</si>
  <si>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</si>
  <si>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</si>
  <si>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</si>
  <si>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</si>
  <si>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</si>
  <si>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</si>
  <si>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</si>
  <si>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</si>
  <si>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</si>
  <si>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</si>
  <si>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</si>
  <si>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</si>
  <si>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</si>
  <si>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</si>
  <si>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</si>
  <si>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</si>
  <si>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</si>
  <si>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</si>
  <si>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</si>
  <si>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</si>
  <si>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</si>
  <si>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</si>
  <si>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</si>
  <si>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</si>
  <si>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</si>
  <si>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</si>
  <si>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</si>
  <si>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</si>
  <si>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</si>
  <si>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</si>
  <si>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</si>
  <si>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</si>
  <si>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</si>
  <si>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</si>
  <si>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</si>
  <si>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</si>
  <si>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</si>
  <si>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</si>
  <si>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</si>
  <si>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</si>
  <si>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</si>
  <si>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</si>
  <si>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</si>
  <si>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</si>
  <si>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</si>
  <si>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</si>
  <si>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</si>
  <si>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</si>
  <si>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</si>
  <si>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</si>
  <si>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</si>
  <si>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</si>
  <si>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</si>
  <si>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</si>
  <si>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</si>
  <si>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</si>
  <si>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</si>
  <si>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</si>
  <si>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</si>
  <si>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</si>
  <si>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</si>
  <si>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</si>
  <si>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</si>
  <si>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</si>
  <si>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</si>
  <si>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</si>
  <si>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</si>
  <si>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</si>
  <si>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</si>
  <si>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</si>
  <si>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</si>
  <si>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</si>
  <si>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</si>
  <si>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</si>
  <si>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</si>
  <si>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</si>
  <si>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</si>
  <si>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</si>
  <si>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</si>
  <si>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</si>
  <si>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</si>
  <si>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</si>
  <si>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</si>
  <si>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</si>
  <si>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</si>
  <si>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</si>
  <si>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</si>
  <si>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</si>
  <si>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</si>
  <si>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</si>
  <si>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</si>
  <si>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</si>
  <si>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</si>
  <si>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</si>
  <si>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</si>
  <si>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</si>
  <si>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</si>
  <si>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</si>
  <si>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</si>
  <si>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</si>
  <si>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</si>
  <si>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</si>
  <si>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</si>
  <si>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</si>
  <si>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</si>
  <si>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</si>
  <si>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</si>
  <si>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</si>
  <si>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</si>
  <si>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</si>
  <si>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</si>
  <si>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</si>
  <si>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</si>
  <si>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</si>
  <si>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</si>
  <si>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</si>
  <si>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</si>
  <si>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</si>
  <si>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</si>
  <si>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</si>
  <si>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</si>
  <si>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</si>
  <si>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</si>
  <si>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</si>
  <si>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</si>
  <si>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</si>
  <si>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</si>
  <si>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</si>
  <si>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</si>
  <si>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</si>
  <si>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</si>
  <si>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</si>
  <si>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</si>
  <si>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</si>
  <si>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</si>
  <si>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</si>
  <si>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</si>
  <si>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</si>
  <si>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</si>
  <si>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</si>
  <si>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</si>
  <si>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</si>
  <si>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</si>
  <si>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</si>
  <si>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</si>
  <si>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</si>
  <si>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</si>
  <si>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</si>
  <si>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</si>
  <si>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</si>
  <si>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</si>
  <si>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</si>
  <si>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</si>
  <si>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</si>
  <si>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</si>
  <si>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</si>
  <si>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</si>
  <si>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</si>
  <si>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</si>
  <si>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</si>
  <si>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</si>
  <si>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</si>
  <si>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</si>
  <si>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</si>
  <si>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</si>
  <si>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</si>
  <si>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</si>
  <si>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</si>
  <si>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</si>
  <si>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</si>
  <si>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</si>
  <si>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</si>
  <si>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</si>
  <si>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</si>
  <si>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</si>
  <si>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</si>
  <si>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</si>
  <si>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</si>
  <si>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</si>
  <si>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</si>
  <si>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</si>
  <si>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</si>
  <si>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</si>
  <si>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</si>
  <si>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</si>
  <si>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</si>
  <si>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</si>
  <si>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</si>
  <si>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</si>
  <si>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</si>
  <si>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</si>
  <si>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</si>
  <si>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</si>
  <si>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</si>
  <si>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</si>
  <si>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</si>
  <si>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</si>
  <si>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</si>
  <si>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</si>
  <si>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</si>
  <si>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</si>
  <si>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</si>
  <si>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</si>
  <si>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</si>
  <si>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</si>
  <si>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</si>
  <si>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</si>
  <si>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</si>
  <si>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</si>
  <si>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</si>
  <si>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</si>
  <si>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</si>
  <si>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</si>
  <si>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</si>
  <si>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</si>
  <si>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</si>
  <si>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</si>
  <si>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</si>
  <si>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</si>
  <si>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</si>
  <si>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</si>
  <si>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</si>
  <si>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</si>
  <si>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</si>
  <si>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</si>
  <si>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</si>
  <si>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</si>
  <si>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</si>
  <si>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</si>
  <si>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</si>
  <si>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</si>
  <si>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</si>
  <si>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</si>
  <si>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</si>
  <si>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</si>
  <si>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</si>
  <si>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</si>
  <si>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</si>
  <si>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</si>
  <si>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</si>
  <si>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</si>
  <si>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</si>
  <si>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</si>
  <si>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</si>
  <si>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</si>
  <si>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</si>
  <si>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</si>
  <si>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</si>
  <si>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</si>
  <si>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</si>
  <si>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</si>
  <si>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</si>
  <si>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</si>
  <si>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</si>
  <si>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</si>
  <si>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</si>
  <si>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</si>
  <si>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</si>
  <si>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</si>
  <si>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</si>
  <si>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</si>
  <si>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</si>
  <si>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</si>
  <si>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</si>
  <si>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</si>
  <si>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</si>
  <si>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</si>
  <si>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</si>
  <si>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</si>
  <si>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</si>
  <si>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</si>
  <si>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</si>
  <si>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</si>
  <si>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</si>
  <si>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</si>
  <si>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</si>
  <si>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</si>
  <si>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</si>
  <si>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</si>
  <si>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</si>
  <si>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</si>
  <si>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</si>
  <si>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</si>
  <si>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</si>
  <si>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</si>
  <si>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</si>
  <si>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</si>
  <si>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</si>
  <si>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</si>
  <si>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</si>
  <si>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</si>
  <si>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</si>
  <si>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</si>
  <si>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</si>
  <si>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</si>
  <si>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</si>
  <si>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</si>
  <si>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</si>
  <si>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</si>
  <si>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</si>
  <si>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</si>
  <si>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</si>
  <si>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</si>
  <si>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</si>
  <si>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</si>
  <si>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</si>
  <si>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</si>
  <si>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</si>
  <si>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</si>
  <si>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</si>
  <si>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</si>
  <si>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</si>
  <si>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</si>
  <si>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</si>
  <si>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</si>
  <si>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</si>
  <si>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</si>
  <si>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</si>
  <si>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</si>
  <si>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</si>
  <si>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</si>
  <si>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</si>
  <si>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</si>
  <si>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</si>
  <si>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</si>
  <si>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</si>
  <si>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</si>
  <si>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</si>
  <si>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</si>
  <si>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</si>
  <si>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</si>
  <si>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</si>
  <si>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</si>
  <si>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</si>
  <si>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</si>
  <si>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</si>
  <si>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</si>
  <si>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</si>
  <si>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</si>
  <si>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</si>
  <si>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</si>
  <si>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</si>
  <si>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</si>
  <si>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</si>
  <si>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</si>
  <si>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</si>
  <si>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</si>
  <si>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</si>
  <si>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</si>
  <si>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</si>
  <si>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</si>
  <si>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</si>
  <si>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</si>
  <si>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</si>
  <si>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</si>
  <si>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</si>
  <si>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</si>
  <si>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</si>
  <si>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</si>
  <si>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</si>
  <si>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</si>
  <si>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</si>
  <si>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</si>
  <si>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</si>
  <si>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</si>
  <si>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</si>
  <si>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</si>
  <si>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</si>
  <si>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</si>
  <si>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</si>
  <si>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</si>
  <si>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</si>
  <si>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</si>
  <si>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</si>
  <si>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</si>
  <si>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</si>
  <si>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</si>
  <si>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</si>
  <si>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</si>
  <si>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</si>
  <si>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</si>
  <si>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</si>
  <si>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</si>
  <si>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</si>
  <si>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</si>
  <si>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</si>
  <si>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</si>
  <si>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</si>
  <si>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</si>
  <si>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</si>
  <si>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</si>
  <si>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</si>
  <si>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</si>
  <si>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</si>
  <si>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</si>
  <si>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</si>
  <si>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</si>
  <si>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</si>
  <si>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</si>
  <si>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</si>
  <si>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</si>
  <si>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</si>
  <si>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</si>
  <si>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</si>
  <si>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</si>
  <si>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</si>
  <si>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</si>
  <si>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</si>
  <si>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</si>
  <si>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</si>
  <si>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</si>
  <si>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</si>
  <si>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</si>
  <si>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</si>
  <si>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</si>
  <si>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</si>
  <si>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</si>
  <si>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</si>
  <si>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</si>
  <si>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</si>
  <si>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</si>
  <si>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</si>
  <si>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</si>
  <si>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</si>
  <si>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</si>
  <si>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</si>
  <si>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</si>
  <si>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</si>
  <si>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</si>
  <si>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</si>
  <si>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</si>
  <si>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</si>
  <si>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</si>
  <si>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</si>
  <si>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</si>
  <si>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</si>
  <si>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</si>
  <si>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</si>
  <si>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</si>
  <si>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</si>
  <si>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</si>
  <si>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</si>
  <si>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</si>
  <si>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</si>
  <si>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</si>
  <si>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</si>
  <si>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</si>
  <si>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</si>
  <si>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</si>
  <si>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</si>
  <si>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</si>
  <si>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</si>
  <si>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</si>
  <si>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</si>
  <si>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</si>
  <si>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</si>
  <si>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</si>
  <si>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</si>
  <si>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</si>
  <si>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</si>
  <si>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</si>
  <si>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</si>
  <si>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</si>
  <si>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</si>
  <si>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</si>
  <si>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</si>
  <si>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</si>
  <si>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</si>
  <si>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</si>
  <si>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</si>
  <si>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</si>
  <si>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</si>
  <si>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</si>
  <si>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</si>
  <si>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</si>
  <si>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</si>
  <si>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</si>
  <si>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</si>
  <si>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</si>
  <si>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</si>
  <si>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</si>
  <si>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</si>
  <si>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</si>
  <si>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</si>
  <si>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</si>
  <si>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</si>
  <si>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</si>
  <si>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</si>
  <si>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</si>
  <si>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</si>
  <si>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</si>
  <si>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</si>
  <si>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</si>
  <si>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</si>
  <si>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</si>
  <si>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</si>
  <si>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</si>
  <si>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</si>
  <si>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</si>
  <si>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</si>
  <si>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</si>
  <si>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</si>
  <si>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</si>
  <si>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</si>
  <si>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</si>
  <si>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</si>
  <si>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</si>
  <si>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</si>
  <si>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</si>
  <si>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</si>
  <si>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</si>
  <si>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</si>
  <si>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</si>
  <si>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</si>
  <si>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</si>
  <si>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</si>
  <si>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</si>
  <si>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</si>
  <si>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</si>
  <si>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</si>
  <si>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</si>
  <si>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</si>
  <si>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</si>
  <si>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</si>
  <si>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</si>
  <si>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</si>
  <si>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</si>
  <si>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</si>
  <si>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</si>
  <si>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</si>
  <si>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</si>
  <si>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</si>
  <si>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</si>
  <si>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</si>
  <si>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</si>
  <si>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</si>
  <si>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</si>
  <si>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</si>
  <si>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</si>
  <si>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</si>
  <si>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</si>
  <si>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</si>
  <si>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</si>
  <si>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</si>
  <si>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</si>
  <si>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</si>
  <si>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</si>
  <si>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</si>
  <si>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</si>
  <si>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</si>
  <si>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</si>
  <si>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</si>
  <si>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</si>
  <si>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</si>
  <si>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</si>
  <si>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</si>
  <si>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</si>
  <si>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</si>
  <si>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</si>
  <si>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</si>
  <si>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</si>
  <si>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</si>
  <si>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</si>
  <si>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</si>
  <si>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</si>
  <si>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</si>
  <si>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</si>
  <si>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</si>
  <si>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</si>
  <si>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</si>
  <si>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</si>
  <si>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</si>
  <si>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</si>
  <si>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</si>
  <si>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</si>
  <si>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</si>
  <si>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</si>
  <si>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</si>
  <si>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</si>
  <si>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</si>
  <si>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</si>
  <si>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</si>
  <si>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</si>
  <si>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</si>
  <si>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</si>
  <si>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</si>
  <si>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</si>
  <si>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</si>
  <si>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</si>
  <si>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</si>
  <si>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</si>
  <si>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</si>
  <si>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</si>
  <si>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</si>
  <si>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</si>
  <si>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</si>
  <si>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</si>
  <si>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</si>
  <si>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</si>
  <si>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</si>
  <si>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</si>
  <si>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</si>
  <si>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</si>
  <si>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</si>
  <si>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</si>
  <si>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</si>
  <si>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</si>
  <si>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</si>
  <si>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</si>
  <si>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</si>
  <si>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</si>
  <si>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</si>
  <si>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</si>
  <si>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</si>
  <si>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</si>
  <si>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</si>
  <si>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</si>
  <si>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</si>
  <si>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</si>
  <si>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</si>
  <si>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</si>
  <si>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</si>
  <si>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</si>
  <si>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</si>
  <si>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</si>
  <si>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</si>
  <si>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</si>
  <si>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</si>
  <si>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</si>
  <si>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</si>
  <si>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</si>
  <si>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</si>
  <si>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</si>
  <si>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</si>
  <si>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</si>
  <si>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</si>
  <si>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</si>
  <si>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</si>
  <si>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</si>
  <si>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</si>
  <si>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</si>
  <si>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</si>
  <si>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</si>
  <si>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</si>
  <si>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</si>
  <si>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</si>
  <si>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</si>
  <si>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</si>
  <si>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</si>
  <si>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</si>
  <si>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</si>
  <si>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</si>
  <si>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</si>
  <si>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</si>
  <si>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</si>
  <si>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</si>
  <si>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</si>
  <si>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</si>
  <si>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</si>
  <si>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</si>
  <si>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</si>
  <si>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</si>
  <si>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</si>
  <si>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</si>
  <si>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</si>
  <si>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</si>
  <si>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</si>
  <si>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</si>
  <si>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</si>
  <si>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</si>
  <si>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</si>
  <si>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</si>
  <si>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</si>
  <si>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</si>
  <si>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</si>
  <si>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</si>
  <si>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</si>
  <si>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</si>
  <si>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</si>
  <si>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</si>
  <si>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</si>
  <si>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</si>
  <si>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</si>
  <si>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</si>
  <si>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</si>
  <si>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</si>
  <si>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</si>
  <si>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</si>
  <si>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</si>
  <si>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</si>
  <si>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</si>
  <si>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</si>
  <si>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</si>
  <si>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</si>
  <si>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</si>
  <si>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</si>
  <si>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</si>
  <si>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</si>
  <si>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</si>
  <si>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</si>
  <si>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</si>
  <si>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</si>
  <si>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</si>
  <si>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</si>
  <si>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</si>
  <si>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</si>
  <si>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</si>
  <si>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</si>
  <si>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</si>
  <si>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</si>
  <si>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</si>
  <si>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</si>
  <si>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</si>
  <si>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</si>
  <si>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</si>
  <si>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</si>
  <si>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</si>
  <si>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</si>
  <si>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</si>
  <si>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</si>
  <si>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</si>
  <si>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</si>
  <si>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</si>
  <si>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</si>
  <si>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</si>
  <si>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</si>
  <si>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</si>
  <si>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</si>
  <si>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</si>
  <si>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</si>
  <si>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</si>
  <si>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</si>
  <si>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</si>
  <si>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</si>
  <si>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</si>
  <si>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</si>
  <si>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</si>
  <si>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</si>
  <si>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</si>
  <si>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</si>
  <si>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</si>
  <si>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</si>
  <si>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</si>
  <si>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</si>
  <si>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</si>
  <si>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</si>
  <si>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</si>
  <si>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</si>
  <si>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</si>
  <si>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</si>
  <si>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</si>
  <si>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</si>
  <si>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</si>
  <si>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</si>
  <si>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</si>
  <si>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</si>
  <si>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</si>
  <si>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</si>
  <si>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</si>
  <si>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</si>
  <si>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</si>
  <si>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</si>
  <si>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</si>
  <si>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</si>
  <si>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</si>
  <si>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</si>
  <si>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</si>
  <si>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</si>
  <si>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</si>
  <si>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</si>
  <si>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</si>
  <si>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</si>
  <si>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</si>
  <si>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</si>
  <si>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</si>
  <si>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</si>
  <si>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</si>
  <si>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</si>
  <si>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</si>
  <si>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</si>
  <si>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</si>
  <si>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</si>
  <si>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</si>
  <si>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</si>
  <si>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</si>
  <si>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</si>
  <si>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</si>
  <si>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</si>
  <si>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</si>
  <si>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</si>
  <si>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</si>
  <si>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</si>
  <si>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</si>
  <si>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</si>
  <si>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</si>
  <si>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</si>
  <si>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</si>
  <si>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</si>
  <si>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</si>
  <si>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</si>
  <si>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</si>
  <si>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</si>
  <si>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</si>
  <si>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</si>
  <si>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</si>
  <si>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</si>
  <si>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</si>
  <si>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</si>
  <si>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</si>
  <si>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</si>
  <si>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</si>
  <si>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</si>
  <si>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</si>
  <si>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</si>
  <si>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</si>
  <si>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</si>
  <si>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</si>
  <si>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</si>
  <si>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</si>
  <si>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</si>
  <si>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</si>
  <si>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</si>
  <si>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</si>
  <si>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</si>
  <si>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</si>
  <si>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</si>
  <si>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</si>
  <si>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</si>
  <si>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</si>
  <si>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</si>
  <si>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</si>
  <si>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</si>
  <si>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</si>
  <si>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</si>
  <si>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</si>
  <si>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</si>
  <si>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</si>
  <si>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</si>
  <si>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</si>
  <si>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</si>
  <si>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</si>
  <si>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</si>
  <si>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</si>
  <si>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</si>
  <si>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</si>
  <si>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</si>
  <si>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</si>
  <si>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</si>
  <si>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</si>
  <si>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</si>
  <si>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</si>
  <si>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</si>
  <si>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</si>
  <si>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</si>
  <si>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</si>
  <si>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</si>
  <si>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</si>
  <si>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</si>
  <si>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</si>
  <si>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</si>
  <si>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</si>
  <si>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</si>
  <si>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</si>
  <si>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</si>
  <si>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</si>
  <si>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</si>
  <si>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</si>
  <si>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</si>
  <si>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</si>
  <si>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</si>
  <si>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</si>
  <si>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</si>
  <si>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</si>
  <si>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</si>
  <si>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</si>
  <si>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</si>
  <si>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</si>
  <si>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</si>
  <si>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</si>
  <si>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</si>
  <si>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</si>
  <si>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</si>
  <si>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</si>
  <si>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</si>
  <si>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</si>
  <si>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</si>
  <si>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</si>
  <si>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</si>
  <si>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</si>
  <si>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</si>
  <si>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</si>
  <si>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</si>
  <si>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</si>
  <si>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</si>
  <si>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</si>
  <si>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</si>
  <si>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</si>
  <si>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</si>
  <si>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</si>
  <si>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</si>
  <si>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</si>
  <si>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</si>
  <si>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</si>
  <si>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</si>
  <si>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</si>
  <si>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</si>
  <si>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</si>
  <si>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</si>
  <si>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</si>
  <si>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</si>
  <si>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</si>
  <si>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</si>
  <si>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</si>
  <si>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</si>
  <si>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</si>
  <si>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</si>
  <si>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</si>
  <si>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</si>
  <si>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</si>
  <si>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</si>
  <si>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</si>
  <si>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</si>
  <si>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</si>
  <si>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</si>
  <si>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</si>
  <si>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</si>
  <si>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</si>
  <si>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</si>
  <si>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</si>
  <si>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</si>
  <si>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</si>
  <si>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</si>
  <si>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</si>
  <si>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</si>
  <si>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</si>
  <si>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</si>
  <si>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</si>
  <si>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</si>
  <si>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</si>
  <si>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</si>
  <si>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</si>
  <si>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</si>
  <si>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</si>
  <si>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</si>
  <si>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</si>
  <si>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</si>
  <si>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</si>
  <si>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</si>
  <si>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</si>
  <si>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</si>
  <si>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</si>
  <si>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</si>
  <si>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</si>
  <si>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</si>
  <si>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</si>
  <si>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</si>
  <si>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</si>
  <si>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</si>
  <si>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</si>
  <si>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</si>
  <si>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</si>
  <si>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</si>
  <si>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</si>
  <si>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</si>
  <si>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</si>
  <si>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</si>
  <si>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</si>
  <si>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</si>
  <si>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</si>
  <si>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</si>
  <si>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</si>
  <si>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</si>
  <si>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</si>
  <si>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</si>
  <si>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</si>
  <si>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</si>
  <si>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</si>
  <si>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</si>
  <si>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</si>
  <si>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</si>
  <si>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</si>
  <si>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</si>
  <si>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</si>
  <si>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</si>
  <si>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</si>
  <si>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</si>
  <si>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</si>
  <si>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</si>
  <si>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</si>
  <si>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</si>
  <si>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</si>
  <si>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</si>
  <si>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</si>
  <si>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</si>
  <si>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</si>
  <si>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</si>
  <si>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</si>
  <si>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</si>
  <si>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</si>
  <si>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</si>
  <si>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</si>
  <si>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</si>
  <si>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</si>
  <si>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</si>
  <si>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</si>
  <si>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</si>
  <si>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</si>
  <si>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</si>
  <si>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</si>
  <si>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</si>
  <si>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</si>
  <si>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</si>
  <si>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</si>
  <si>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</si>
  <si>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</si>
  <si>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</si>
  <si>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</si>
  <si>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</si>
  <si>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</si>
  <si>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</si>
  <si>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</si>
  <si>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</si>
  <si>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</si>
  <si>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</si>
  <si>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</si>
  <si>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</si>
  <si>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</si>
  <si>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</si>
  <si>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</si>
  <si>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</si>
  <si>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</si>
  <si>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</si>
  <si>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</si>
  <si>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</si>
  <si>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</si>
  <si>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</si>
  <si>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</si>
  <si>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</si>
  <si>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</si>
  <si>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</si>
  <si>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</si>
  <si>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</si>
  <si>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</si>
  <si>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</si>
  <si>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</si>
  <si>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</si>
  <si>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</si>
  <si>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</si>
  <si>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</si>
  <si>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</si>
  <si>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</si>
  <si>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</si>
  <si>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</si>
  <si>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</si>
  <si>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</si>
  <si>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</si>
  <si>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</si>
  <si>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</si>
  <si>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</si>
  <si>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</si>
  <si>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</si>
  <si>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</si>
  <si>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</si>
  <si>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</si>
  <si>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</si>
  <si>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</si>
  <si>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</si>
  <si>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</si>
  <si>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</si>
  <si>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</si>
  <si>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</si>
  <si>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</si>
  <si>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</si>
  <si>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</si>
  <si>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</si>
  <si>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</si>
  <si>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</si>
  <si>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</si>
  <si>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</si>
  <si>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</si>
  <si>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</si>
  <si>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</si>
  <si>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</si>
  <si>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</si>
  <si>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</si>
  <si>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</si>
  <si>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</si>
  <si>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</si>
  <si>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</si>
  <si>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</si>
  <si>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</si>
  <si>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</si>
  <si>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</si>
  <si>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</si>
  <si>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</si>
  <si>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</si>
  <si>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</si>
  <si>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</si>
  <si>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</si>
  <si>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</si>
  <si>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</si>
  <si>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</si>
  <si>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</si>
  <si>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</si>
  <si>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</si>
  <si>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</si>
  <si>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</si>
  <si>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</si>
  <si>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</si>
  <si>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</si>
  <si>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</si>
  <si>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</si>
  <si>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</si>
  <si>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</si>
  <si>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</si>
  <si>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</si>
  <si>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</si>
  <si>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</si>
  <si>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</si>
  <si>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</si>
  <si>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</si>
  <si>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</si>
  <si>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</si>
  <si>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</si>
  <si>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</si>
  <si>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</si>
  <si>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</si>
  <si>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</si>
  <si>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</si>
  <si>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</si>
  <si>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</si>
  <si>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</si>
  <si>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</si>
  <si>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</si>
  <si>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</si>
  <si>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</si>
  <si>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</si>
  <si>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</si>
  <si>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</si>
  <si>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</si>
  <si>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</si>
  <si>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</si>
  <si>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</si>
  <si>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</si>
  <si>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</si>
  <si>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</si>
  <si>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</si>
  <si>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</si>
  <si>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</si>
  <si>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</si>
  <si>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</si>
  <si>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</si>
  <si>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</si>
  <si>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</si>
  <si>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</si>
  <si>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</si>
  <si>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</si>
  <si>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</si>
  <si>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</si>
  <si>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</si>
  <si>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</si>
  <si>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</si>
  <si>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</si>
  <si>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</si>
  <si>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</si>
  <si>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</si>
  <si>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</si>
  <si>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</si>
  <si>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</si>
  <si>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</si>
  <si>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</si>
  <si>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</si>
  <si>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</si>
  <si>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</si>
  <si>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</si>
  <si>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</si>
  <si>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</si>
  <si>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</si>
  <si>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</si>
  <si>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</si>
  <si>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</si>
  <si>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</si>
  <si>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</si>
  <si>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</si>
  <si>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</si>
  <si>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</si>
  <si>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</si>
  <si>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</si>
  <si>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</si>
  <si>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</si>
  <si>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</si>
  <si>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</si>
  <si>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</si>
  <si>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</si>
  <si>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</si>
  <si>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</si>
  <si>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</si>
  <si>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</si>
  <si>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</si>
  <si>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</si>
  <si>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</si>
  <si>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</si>
  <si>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</si>
  <si>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</si>
  <si>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</si>
  <si>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</si>
  <si>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</si>
  <si>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</si>
  <si>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</si>
  <si>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</si>
  <si>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</si>
  <si>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</si>
  <si>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</si>
  <si>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</si>
  <si>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</si>
  <si>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</si>
  <si>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</si>
  <si>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</si>
  <si>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</si>
  <si>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</si>
  <si>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</si>
  <si>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</si>
  <si>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</si>
  <si>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</si>
  <si>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</si>
  <si>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</si>
  <si>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</si>
  <si>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</si>
  <si>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</si>
  <si>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</si>
  <si>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</si>
  <si>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</si>
  <si>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</si>
  <si>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</si>
  <si>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</si>
  <si>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</si>
  <si>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</si>
  <si>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</si>
  <si>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</si>
  <si>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</si>
  <si>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</si>
  <si>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</si>
  <si>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</si>
  <si>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</si>
  <si>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</si>
  <si>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</si>
  <si>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</si>
  <si>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</si>
  <si>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</si>
  <si>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</si>
  <si>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</si>
  <si>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</si>
  <si>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</si>
  <si>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</si>
  <si>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</si>
  <si>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</si>
  <si>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</si>
  <si>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</si>
  <si>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</si>
  <si>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</si>
  <si>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</si>
  <si>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</si>
  <si>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</si>
  <si>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</si>
  <si>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</si>
  <si>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</si>
  <si>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</si>
  <si>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</si>
  <si>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</si>
  <si>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</si>
  <si>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</si>
  <si>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</si>
  <si>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</si>
  <si>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</si>
  <si>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</si>
  <si>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</si>
  <si>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</si>
  <si>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</si>
  <si>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</si>
  <si>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</si>
  <si>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</si>
  <si>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</si>
  <si>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</si>
  <si>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</si>
  <si>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</si>
  <si>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</si>
  <si>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</si>
  <si>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</si>
  <si>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</si>
  <si>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</si>
  <si>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</si>
  <si>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</si>
  <si>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</si>
  <si>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</si>
  <si>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</si>
  <si>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</si>
  <si>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</si>
  <si>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</si>
  <si>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</si>
  <si>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</si>
  <si>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</si>
  <si>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</si>
  <si>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</si>
  <si>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</si>
  <si>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</si>
  <si>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</si>
  <si>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</si>
  <si>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</si>
  <si>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</si>
  <si>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</si>
  <si>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</si>
  <si>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</si>
  <si>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</si>
  <si>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</si>
  <si>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</si>
  <si>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</si>
  <si>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</si>
  <si>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</si>
  <si>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</si>
  <si>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</si>
  <si>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</si>
  <si>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</si>
  <si>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</si>
  <si>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</si>
  <si>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</si>
  <si>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</si>
  <si>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</si>
  <si>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</si>
  <si>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</si>
  <si>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</si>
  <si>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</si>
  <si>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</si>
  <si>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</si>
  <si>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</si>
  <si>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</si>
  <si>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</si>
  <si>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</si>
  <si>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</si>
  <si>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</si>
  <si>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</si>
  <si>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</si>
  <si>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</si>
  <si>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</si>
  <si>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</si>
  <si>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</si>
  <si>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</si>
  <si>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</si>
  <si>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</si>
  <si>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</si>
  <si>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</si>
  <si>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</si>
  <si>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</si>
  <si>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</si>
  <si>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</si>
  <si>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</si>
  <si>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</si>
  <si>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</si>
  <si>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</si>
  <si>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</si>
  <si>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</si>
  <si>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</si>
  <si>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</si>
  <si>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</si>
  <si>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</si>
  <si>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</si>
  <si>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</si>
  <si>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</si>
  <si>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</si>
  <si>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</si>
  <si>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</si>
  <si>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</si>
  <si>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</si>
  <si>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</si>
  <si>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</si>
  <si>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</si>
  <si>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</si>
  <si>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</si>
  <si>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</si>
  <si>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</si>
  <si>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</si>
  <si>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</si>
  <si>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</si>
  <si>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</si>
  <si>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</si>
  <si>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</si>
  <si>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</si>
  <si>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</si>
  <si>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</si>
  <si>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</si>
  <si>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</si>
  <si>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</si>
  <si>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</si>
  <si>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</si>
  <si>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</si>
  <si>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</si>
  <si>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</si>
  <si>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</si>
  <si>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</si>
  <si>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</si>
  <si>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</si>
  <si>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</si>
  <si>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</si>
  <si>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</si>
  <si>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</si>
  <si>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</si>
  <si>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</si>
  <si>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</si>
  <si>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</si>
  <si>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</si>
  <si>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</si>
  <si>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</si>
  <si>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</si>
  <si>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</si>
  <si>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</si>
  <si>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</si>
  <si>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</si>
  <si>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</si>
  <si>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</si>
  <si>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</si>
  <si>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</si>
  <si>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</si>
  <si>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</si>
  <si>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</si>
  <si>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</si>
  <si>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</si>
  <si>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</si>
  <si>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</si>
  <si>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</si>
  <si>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</si>
  <si>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</si>
  <si>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</si>
  <si>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</si>
  <si>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</si>
  <si>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</si>
  <si>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</si>
  <si>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</si>
  <si>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</si>
  <si>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</si>
  <si>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</si>
  <si>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</si>
  <si>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</si>
  <si>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</si>
  <si>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</si>
  <si>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</si>
  <si>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</si>
  <si>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</si>
  <si>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</si>
  <si>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</si>
  <si>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</si>
  <si>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</si>
  <si>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</si>
  <si>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</si>
  <si>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</si>
  <si>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</si>
  <si>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</si>
  <si>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</si>
  <si>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</si>
  <si>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</si>
  <si>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</si>
  <si>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</si>
  <si>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</si>
  <si>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</si>
  <si>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</si>
  <si>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</si>
  <si>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</si>
  <si>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</si>
  <si>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</si>
  <si>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</si>
  <si>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</si>
  <si>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</si>
  <si>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</si>
  <si>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</si>
  <si>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</si>
  <si>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</si>
  <si>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</si>
  <si>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</si>
  <si>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</si>
  <si>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</si>
  <si>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</si>
  <si>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</si>
  <si>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</si>
  <si>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</si>
  <si>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</si>
  <si>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</si>
  <si>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</si>
  <si>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</si>
  <si>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</si>
  <si>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</si>
  <si>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</si>
  <si>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</si>
  <si>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</si>
  <si>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</si>
  <si>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</si>
  <si>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</si>
  <si>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</si>
  <si>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</si>
  <si>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</si>
  <si>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</si>
  <si>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</si>
  <si>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</si>
  <si>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</si>
  <si>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</si>
  <si>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</si>
  <si>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</si>
  <si>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</si>
  <si>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</si>
  <si>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</si>
  <si>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</si>
  <si>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</si>
  <si>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</si>
  <si>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</si>
  <si>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</si>
  <si>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</si>
  <si>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</si>
  <si>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</si>
  <si>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</si>
  <si>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</si>
  <si>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</si>
  <si>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</si>
  <si>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</si>
  <si>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</si>
  <si>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</si>
  <si>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</si>
  <si>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</si>
  <si>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</si>
  <si>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</si>
  <si>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</si>
  <si>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</si>
  <si>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</si>
  <si>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</si>
  <si>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</si>
  <si>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</si>
  <si>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</si>
  <si>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</si>
  <si>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</si>
  <si>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</si>
  <si>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</si>
  <si>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</si>
  <si>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</si>
  <si>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</si>
  <si>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</si>
  <si>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</si>
  <si>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</si>
  <si>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</si>
  <si>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</si>
  <si>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</si>
  <si>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</si>
  <si>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</si>
  <si>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</si>
  <si>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</si>
  <si>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</si>
  <si>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</si>
  <si>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</si>
  <si>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</si>
  <si>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</si>
  <si>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</si>
  <si>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</si>
  <si>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</si>
  <si>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</si>
  <si>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</si>
  <si>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</si>
  <si>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</si>
  <si>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</si>
  <si>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</si>
  <si>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</si>
  <si>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</si>
  <si>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</si>
  <si>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</si>
  <si>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</si>
  <si>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</si>
  <si>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</si>
  <si>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</si>
  <si>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</si>
  <si>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</si>
  <si>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</si>
  <si>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</si>
  <si>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</si>
  <si>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</si>
  <si>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</si>
  <si>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</si>
  <si>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</si>
  <si>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</si>
  <si>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</si>
  <si>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</si>
  <si>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</si>
  <si>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</si>
  <si>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</si>
  <si>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</si>
  <si>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</si>
  <si>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</si>
  <si>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</si>
  <si>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</si>
  <si>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</si>
  <si>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</si>
  <si>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</si>
  <si>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</si>
  <si>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</si>
  <si>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</si>
  <si>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</si>
  <si>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</si>
  <si>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</si>
  <si>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</si>
  <si>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</si>
  <si>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</si>
  <si>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</si>
  <si>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</si>
  <si>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</si>
  <si>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</si>
  <si>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</si>
  <si>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</si>
  <si>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</si>
  <si>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</si>
  <si>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</si>
  <si>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</si>
  <si>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</si>
  <si>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</si>
  <si>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</si>
  <si>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</si>
  <si>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</si>
  <si>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</si>
  <si>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</si>
  <si>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</si>
  <si>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</si>
  <si>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</si>
  <si>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</si>
  <si>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</si>
  <si>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</si>
  <si>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</si>
  <si>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</si>
  <si>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</si>
  <si>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</si>
  <si>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</si>
  <si>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</si>
  <si>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</si>
  <si>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</si>
  <si>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</si>
  <si>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</si>
  <si>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</si>
  <si>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</si>
  <si>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</si>
  <si>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</si>
  <si>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</si>
  <si>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</si>
  <si>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</si>
  <si>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</si>
  <si>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</si>
  <si>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</si>
  <si>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</si>
  <si>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</si>
  <si>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</si>
  <si>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</si>
  <si>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</si>
  <si>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</si>
  <si>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</si>
  <si>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</si>
  <si>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</si>
  <si>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</si>
  <si>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</si>
  <si>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</si>
  <si>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</si>
  <si>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</si>
  <si>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</si>
  <si>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</si>
  <si>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</si>
  <si>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</si>
  <si>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</si>
  <si>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</si>
  <si>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</si>
  <si>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</si>
  <si>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</si>
  <si>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</si>
  <si>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</si>
  <si>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</si>
  <si>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</si>
  <si>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</si>
  <si>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</si>
  <si>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</si>
  <si>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</si>
  <si>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</si>
  <si>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</si>
  <si>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</si>
  <si>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</si>
  <si>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</si>
  <si>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</si>
  <si>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</si>
  <si>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</si>
  <si>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</si>
  <si>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</si>
  <si>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</si>
  <si>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</si>
  <si>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</si>
  <si>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</si>
  <si>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</si>
  <si>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</si>
  <si>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</si>
  <si>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</si>
  <si>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</si>
  <si>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</si>
  <si>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</si>
  <si>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</si>
  <si>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</si>
  <si>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</si>
  <si>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</si>
  <si>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</si>
  <si>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</si>
  <si>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</si>
  <si>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</si>
  <si>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</si>
  <si>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</si>
  <si>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</si>
  <si>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</si>
  <si>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</si>
  <si>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</si>
  <si>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</si>
  <si>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</si>
  <si>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</si>
  <si>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</si>
  <si>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</si>
  <si>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</si>
  <si>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</si>
  <si>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</si>
  <si>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</si>
  <si>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</si>
  <si>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</si>
  <si>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</si>
  <si>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</si>
  <si>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</si>
  <si>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</si>
  <si>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</si>
  <si>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</si>
  <si>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</si>
  <si>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</si>
  <si>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</si>
  <si>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</si>
  <si>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</si>
  <si>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</si>
  <si>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</si>
  <si>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</si>
  <si>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</si>
  <si>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</si>
  <si>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</si>
  <si>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</si>
  <si>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</si>
  <si>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</si>
  <si>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</si>
  <si>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</si>
  <si>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</si>
  <si>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</si>
  <si>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</si>
  <si>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</si>
  <si>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</si>
  <si>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</si>
  <si>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</si>
  <si>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</si>
  <si>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</si>
  <si>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</si>
  <si>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</si>
  <si>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</si>
  <si>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</si>
  <si>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</si>
  <si>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</si>
  <si>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</si>
  <si>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</si>
  <si>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</si>
  <si>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</si>
  <si>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</si>
  <si>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</si>
  <si>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</si>
  <si>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</si>
  <si>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</si>
  <si>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</si>
  <si>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</si>
  <si>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</si>
  <si>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</si>
  <si>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</si>
  <si>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</si>
  <si>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</si>
  <si>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</si>
  <si>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</si>
  <si>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</si>
  <si>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</si>
  <si>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</si>
  <si>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</si>
  <si>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</si>
  <si>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</si>
  <si>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</si>
  <si>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</si>
  <si>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</si>
  <si>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</si>
  <si>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</si>
  <si>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</si>
  <si>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</si>
  <si>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</si>
  <si>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</si>
  <si>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</si>
  <si>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</si>
  <si>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</si>
  <si>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</si>
  <si>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</si>
  <si>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</si>
  <si>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</si>
  <si>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</si>
  <si>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</si>
  <si>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</si>
  <si>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</si>
  <si>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</si>
  <si>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</si>
  <si>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</si>
  <si>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</si>
  <si>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</si>
  <si>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</si>
  <si>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</si>
  <si>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</si>
  <si>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</si>
  <si>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</si>
  <si>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</si>
  <si>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</si>
  <si>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</si>
  <si>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</si>
  <si>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</si>
  <si>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</si>
  <si>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</si>
  <si>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</si>
  <si>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</si>
  <si>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</si>
  <si>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</si>
  <si>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</si>
  <si>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</si>
  <si>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</si>
  <si>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</si>
  <si>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</si>
  <si>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</si>
  <si>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</si>
  <si>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</si>
  <si>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</si>
  <si>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</si>
  <si>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</si>
  <si>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</si>
  <si>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</si>
  <si>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</si>
  <si>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</si>
  <si>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</si>
  <si>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</si>
  <si>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</si>
  <si>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</si>
  <si>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</si>
  <si>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</si>
  <si>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</si>
  <si>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</si>
  <si>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</si>
  <si>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</si>
  <si>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</si>
  <si>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</si>
  <si>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</si>
  <si>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</si>
  <si>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</si>
  <si>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</si>
  <si>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</si>
  <si>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</si>
  <si>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</si>
  <si>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</si>
  <si>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</si>
  <si>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</si>
  <si>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</si>
  <si>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</si>
  <si>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</si>
  <si>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</si>
  <si>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</si>
  <si>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</si>
  <si>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</si>
  <si>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</si>
  <si>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</si>
  <si>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</si>
  <si>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</si>
  <si>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</si>
  <si>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</si>
  <si>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</si>
  <si>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</si>
  <si>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</si>
  <si>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</si>
  <si>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</si>
  <si>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</si>
  <si>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</si>
  <si>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</si>
  <si>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</si>
  <si>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</si>
  <si>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</si>
  <si>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</si>
  <si>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</si>
  <si>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</si>
  <si>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</si>
  <si>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</si>
  <si>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</si>
  <si>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</si>
  <si>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</si>
  <si>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</si>
  <si>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</si>
  <si>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</si>
  <si>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</si>
  <si>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</si>
  <si>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</si>
  <si>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</si>
  <si>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</si>
  <si>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</si>
  <si>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</si>
  <si>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</si>
  <si>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</si>
  <si>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</si>
  <si>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</si>
  <si>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</si>
  <si>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</si>
  <si>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</si>
  <si>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</si>
  <si>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</si>
  <si>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</si>
  <si>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</si>
  <si>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</si>
  <si>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</si>
  <si>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</si>
  <si>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</si>
  <si>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</si>
  <si>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</si>
  <si>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</si>
  <si>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</si>
  <si>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</si>
  <si>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</si>
  <si>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</si>
  <si>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</si>
  <si>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</si>
  <si>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</si>
  <si>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</si>
  <si>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</si>
  <si>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</si>
  <si>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</si>
  <si>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</si>
  <si>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</si>
  <si>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</si>
  <si>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</si>
  <si>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</si>
  <si>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</si>
  <si>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</si>
  <si>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</si>
  <si>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</si>
  <si>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</si>
  <si>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</si>
  <si>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</si>
  <si>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</si>
  <si>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</si>
  <si>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</si>
  <si>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</si>
  <si>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</si>
  <si>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</si>
  <si>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</si>
  <si>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</si>
  <si>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</si>
  <si>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</si>
  <si>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</si>
  <si>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</si>
  <si>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</si>
  <si>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</si>
  <si>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</si>
  <si>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</si>
  <si>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</si>
  <si>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</si>
  <si>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</si>
  <si>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</si>
  <si>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</si>
  <si>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</si>
  <si>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</si>
  <si>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</si>
  <si>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</si>
  <si>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</si>
  <si>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</si>
  <si>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</si>
  <si>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</si>
  <si>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</si>
  <si>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</si>
  <si>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</si>
  <si>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</si>
  <si>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</si>
  <si>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</si>
  <si>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</si>
  <si>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</si>
  <si>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</si>
  <si>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</si>
  <si>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</si>
  <si>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</si>
  <si>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</si>
  <si>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</si>
  <si>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</si>
  <si>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</si>
  <si>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</si>
  <si>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</si>
  <si>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</si>
  <si>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</si>
  <si>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</si>
  <si>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</si>
  <si>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</si>
  <si>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</si>
  <si>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</si>
  <si>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</si>
  <si>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</si>
  <si>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</si>
  <si>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</si>
  <si>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</si>
  <si>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</si>
  <si>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</si>
  <si>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</si>
  <si>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</si>
  <si>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</si>
  <si>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</si>
  <si>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</si>
  <si>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</si>
  <si>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</si>
  <si>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</si>
  <si>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</si>
  <si>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</si>
  <si>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</si>
  <si>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</si>
  <si>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</si>
  <si>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</si>
  <si>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</si>
  <si>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</si>
  <si>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</si>
  <si>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</si>
  <si>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</si>
  <si>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</si>
  <si>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</si>
  <si>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</si>
  <si>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</si>
  <si>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</si>
  <si>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</si>
  <si>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</si>
  <si>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</si>
  <si>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</si>
  <si>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</si>
  <si>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</si>
  <si>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</si>
  <si>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</si>
  <si>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</si>
  <si>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</si>
  <si>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</si>
  <si>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</si>
  <si>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</si>
  <si>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</si>
  <si>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</si>
  <si>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</si>
  <si>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</si>
  <si>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</si>
  <si>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</si>
  <si>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</si>
  <si>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</si>
  <si>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</si>
  <si>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</si>
  <si>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</si>
  <si>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</si>
  <si>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</si>
  <si>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</si>
  <si>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</si>
  <si>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</si>
  <si>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</si>
  <si>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</si>
  <si>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</si>
  <si>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</si>
  <si>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</si>
  <si>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</si>
  <si>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</si>
  <si>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</si>
  <si>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</si>
  <si>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</si>
  <si>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</si>
  <si>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</si>
  <si>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</si>
  <si>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</si>
  <si>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</si>
  <si>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</si>
  <si>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</si>
  <si>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</si>
  <si>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</si>
  <si>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</si>
  <si>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</si>
  <si>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</si>
  <si>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</si>
  <si>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</si>
  <si>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</si>
  <si>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</si>
  <si>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</si>
  <si>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</si>
  <si>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</si>
  <si>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</si>
  <si>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</si>
  <si>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</si>
  <si>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</si>
  <si>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</si>
  <si>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</si>
  <si>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</si>
  <si>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</si>
  <si>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</si>
  <si>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</si>
  <si>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</si>
  <si>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</si>
  <si>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</si>
  <si>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</si>
  <si>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</si>
  <si>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</si>
  <si>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</si>
  <si>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</si>
  <si>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</si>
  <si>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</si>
  <si>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</si>
  <si>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</si>
  <si>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</si>
  <si>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</si>
  <si>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</si>
  <si>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</si>
  <si>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</si>
  <si>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</si>
  <si>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</si>
  <si>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</si>
  <si>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</si>
  <si>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</si>
  <si>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</si>
  <si>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</si>
  <si>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</si>
  <si>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</si>
  <si>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</si>
  <si>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</si>
  <si>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</si>
  <si>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</si>
  <si>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</si>
  <si>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</si>
  <si>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</si>
  <si>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</si>
  <si>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</si>
  <si>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</si>
  <si>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</si>
  <si>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</si>
  <si>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</si>
  <si>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</si>
  <si>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</si>
  <si>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</si>
  <si>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</si>
  <si>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</si>
  <si>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</si>
  <si>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</si>
  <si>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</si>
  <si>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</si>
  <si>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</si>
  <si>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</si>
  <si>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</si>
  <si>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</si>
  <si>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</si>
  <si>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</si>
  <si>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</si>
  <si>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</si>
  <si>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</si>
  <si>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</si>
  <si>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</si>
  <si>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</si>
  <si>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</si>
  <si>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</si>
  <si>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</si>
  <si>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</si>
  <si>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</si>
  <si>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</si>
  <si>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</si>
  <si>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</si>
  <si>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</si>
  <si>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</si>
  <si>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</si>
  <si>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</si>
  <si>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</si>
  <si>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</si>
  <si>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</si>
  <si>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</si>
  <si>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</si>
  <si>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</si>
  <si>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</si>
  <si>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</si>
  <si>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</si>
  <si>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</si>
  <si>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</si>
  <si>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</si>
  <si>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</si>
  <si>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</si>
  <si>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</si>
  <si>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</si>
  <si>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</si>
  <si>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</si>
  <si>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</si>
  <si>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</si>
  <si>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</si>
  <si>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</si>
  <si>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</si>
  <si>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</si>
  <si>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</si>
  <si>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</si>
  <si>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</si>
  <si>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</si>
  <si>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</si>
  <si>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</si>
  <si>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</si>
  <si>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</si>
  <si>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</si>
  <si>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</si>
  <si>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</si>
  <si>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</si>
  <si>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</si>
  <si>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</si>
  <si>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</si>
  <si>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</si>
  <si>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</si>
  <si>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</si>
  <si>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</si>
  <si>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</si>
  <si>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</si>
  <si>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</si>
  <si>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</si>
  <si>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</si>
  <si>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</si>
  <si>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</si>
  <si>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</si>
  <si>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</si>
  <si>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</si>
  <si>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</si>
  <si>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</si>
  <si>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</si>
  <si>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</si>
  <si>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</si>
  <si>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</si>
  <si>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</si>
  <si>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</si>
  <si>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</si>
  <si>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</si>
  <si>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</si>
  <si>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</si>
  <si>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</si>
  <si>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</si>
  <si>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</si>
  <si>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</si>
  <si>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</si>
  <si>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</si>
  <si>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</si>
  <si>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</si>
  <si>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</si>
  <si>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</si>
  <si>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</si>
  <si>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</si>
  <si>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</si>
  <si>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</si>
  <si>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</si>
  <si>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</si>
  <si>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</si>
  <si>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</si>
  <si>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</si>
  <si>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</si>
  <si>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</si>
  <si>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</si>
  <si>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</si>
  <si>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</si>
  <si>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</si>
  <si>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</si>
  <si>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</si>
  <si>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</si>
  <si>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</si>
  <si>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</si>
  <si>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</si>
  <si>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</si>
  <si>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</si>
  <si>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</si>
  <si>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</si>
  <si>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</si>
  <si>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</si>
  <si>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</si>
  <si>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</si>
  <si>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</si>
  <si>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</si>
  <si>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</si>
  <si>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</si>
  <si>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</si>
  <si>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</si>
  <si>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</si>
  <si>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</si>
  <si>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</si>
  <si>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</si>
  <si>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</si>
  <si>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</si>
  <si>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</si>
  <si>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</si>
  <si>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</si>
  <si>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</si>
  <si>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</si>
  <si>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</si>
  <si>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</si>
  <si>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</si>
  <si>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</si>
  <si>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</si>
  <si>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</si>
  <si>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</si>
  <si>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</si>
  <si>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</si>
  <si>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</si>
  <si>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</si>
  <si>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</si>
  <si>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</si>
  <si>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</si>
  <si>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</si>
  <si>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</si>
  <si>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</si>
  <si>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</si>
  <si>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</si>
  <si>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</si>
  <si>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</si>
  <si>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</si>
  <si>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</si>
  <si>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</si>
  <si>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</si>
  <si>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</si>
  <si>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</si>
  <si>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</si>
  <si>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</si>
  <si>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</si>
  <si>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</si>
  <si>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</si>
  <si>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</si>
  <si>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</si>
  <si>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</si>
  <si>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</si>
  <si>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</si>
  <si>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</si>
  <si>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</si>
  <si>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</si>
  <si>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</si>
  <si>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</si>
  <si>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</si>
  <si>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</si>
  <si>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</si>
  <si>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</si>
  <si>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</si>
  <si>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</si>
  <si>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</si>
  <si>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</si>
  <si>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</si>
  <si>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</si>
  <si>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</si>
  <si>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</si>
  <si>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</si>
  <si>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</si>
  <si>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</si>
  <si>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</si>
  <si>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</si>
  <si>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</si>
  <si>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</si>
  <si>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</si>
  <si>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</si>
  <si>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</si>
  <si>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</si>
  <si>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</si>
  <si>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</si>
  <si>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</si>
  <si>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</si>
  <si>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</si>
  <si>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</si>
  <si>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</si>
  <si>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</si>
  <si>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</si>
  <si>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</si>
  <si>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</si>
  <si>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</si>
  <si>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</si>
  <si>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</si>
  <si>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</si>
  <si>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</si>
  <si>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</si>
  <si>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</si>
  <si>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</si>
  <si>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</si>
  <si>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</si>
  <si>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</si>
  <si>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</si>
  <si>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</si>
  <si>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</si>
  <si>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</si>
  <si>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</si>
  <si>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</si>
  <si>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</si>
  <si>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</si>
  <si>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</si>
  <si>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</si>
  <si>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</si>
  <si>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</si>
  <si>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</si>
  <si>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</si>
  <si>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</si>
  <si>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</si>
  <si>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</si>
  <si>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</si>
  <si>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</si>
  <si>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</si>
  <si>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</si>
  <si>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</si>
  <si>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</si>
  <si>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</si>
  <si>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</si>
  <si>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</si>
  <si>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</si>
  <si>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</si>
  <si>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</si>
  <si>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</si>
  <si>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</si>
  <si>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</si>
  <si>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</si>
  <si>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</si>
  <si>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</si>
  <si>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</si>
  <si>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</si>
  <si>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</si>
  <si>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</si>
  <si>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</si>
  <si>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</si>
  <si>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</si>
  <si>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</si>
  <si>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</si>
  <si>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</si>
  <si>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</si>
  <si>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</si>
  <si>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</si>
  <si>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</si>
  <si>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</si>
  <si>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</si>
  <si>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</si>
  <si>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</si>
  <si>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</si>
  <si>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</si>
  <si>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</si>
  <si>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</si>
  <si>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</si>
  <si>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</si>
  <si>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</si>
  <si>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</si>
  <si>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</si>
  <si>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</si>
  <si>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</si>
  <si>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</si>
  <si>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</si>
  <si>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</si>
  <si>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</si>
  <si>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</si>
  <si>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</si>
  <si>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</si>
  <si>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</si>
  <si>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</si>
  <si>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</si>
  <si>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</si>
  <si>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</si>
  <si>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</si>
  <si>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</si>
  <si>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</si>
  <si>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</si>
  <si>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</si>
  <si>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</si>
  <si>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</si>
  <si>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</si>
  <si>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</si>
  <si>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</si>
  <si>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</si>
  <si>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</si>
  <si>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</si>
  <si>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</si>
  <si>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</si>
  <si>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</si>
  <si>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</si>
  <si>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</si>
  <si>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</si>
  <si>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</si>
  <si>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</si>
  <si>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</si>
  <si>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</si>
  <si>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</si>
  <si>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</si>
  <si>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</si>
  <si>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</si>
  <si>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</si>
  <si>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</si>
  <si>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</si>
  <si>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</si>
  <si>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</si>
  <si>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</si>
  <si>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</si>
  <si>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</si>
  <si>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</si>
  <si>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</si>
  <si>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</si>
  <si>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</si>
  <si>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</si>
  <si>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</si>
  <si>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</si>
  <si>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</si>
  <si>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</si>
  <si>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</si>
  <si>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</si>
  <si>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</si>
  <si>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</si>
  <si>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</si>
  <si>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</si>
  <si>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</si>
  <si>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</si>
  <si>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</si>
  <si>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</si>
  <si>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</si>
  <si>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</si>
  <si>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</si>
  <si>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</si>
  <si>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</si>
  <si>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</si>
  <si>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</si>
  <si>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</si>
  <si>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</si>
  <si>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</si>
  <si>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</si>
  <si>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</si>
  <si>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</si>
  <si>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</si>
  <si>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</si>
  <si>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</si>
  <si>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</si>
  <si>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</si>
  <si>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</si>
  <si>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</si>
  <si>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</si>
  <si>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</si>
  <si>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</si>
  <si>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</si>
  <si>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</si>
  <si>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</si>
  <si>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</si>
  <si>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</si>
  <si>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</si>
  <si>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</si>
  <si>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</si>
  <si>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</si>
  <si>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</si>
  <si>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</si>
  <si>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</si>
  <si>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</si>
  <si>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</si>
  <si>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</si>
  <si>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</si>
  <si>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</si>
  <si>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</si>
  <si>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</si>
  <si>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</si>
  <si>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</si>
  <si>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</si>
  <si>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</si>
  <si>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</si>
  <si>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</si>
  <si>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</si>
  <si>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</si>
  <si>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</si>
  <si>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</si>
  <si>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</si>
  <si>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</si>
  <si>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</si>
  <si>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</si>
  <si>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</si>
  <si>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</si>
  <si>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</si>
  <si>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</si>
  <si>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</si>
  <si>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</si>
  <si>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</si>
  <si>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</si>
  <si>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</si>
  <si>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</si>
  <si>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</si>
  <si>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</si>
  <si>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</si>
  <si>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</si>
  <si>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</si>
  <si>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</si>
  <si>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</si>
  <si>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</si>
  <si>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</si>
  <si>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</si>
  <si>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</si>
  <si>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</si>
  <si>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</si>
  <si>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</si>
  <si>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</si>
  <si>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</si>
  <si>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</si>
  <si>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</si>
  <si>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</si>
  <si>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</si>
  <si>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</si>
  <si>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</si>
  <si>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</si>
  <si>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</si>
  <si>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</si>
  <si>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</si>
  <si>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</si>
  <si>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</si>
  <si>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</si>
  <si>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</si>
  <si>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</si>
  <si>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</si>
  <si>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</si>
  <si>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</si>
  <si>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</si>
  <si>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</si>
  <si>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</si>
  <si>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</si>
  <si>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</si>
  <si>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</si>
  <si>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</si>
  <si>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</si>
  <si>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</si>
  <si>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</si>
  <si>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</si>
  <si>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</si>
  <si>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</si>
  <si>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</si>
  <si>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</si>
  <si>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</si>
  <si>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</si>
  <si>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</si>
  <si>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</si>
  <si>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</si>
  <si>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</si>
  <si>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</si>
  <si>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</si>
  <si>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</si>
  <si>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</si>
  <si>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</si>
  <si>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</si>
  <si>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</si>
  <si>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</si>
  <si>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</si>
  <si>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</si>
  <si>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</si>
  <si>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</si>
  <si>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</si>
  <si>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</si>
  <si>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</si>
  <si>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</si>
  <si>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</si>
  <si>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</si>
  <si>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</si>
  <si>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</si>
  <si>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</si>
  <si>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</si>
  <si>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</si>
  <si>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</si>
  <si>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</si>
  <si>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</si>
  <si>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</si>
  <si>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</si>
  <si>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</si>
  <si>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</si>
  <si>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</si>
  <si>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</si>
  <si>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</si>
  <si>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</si>
  <si>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</si>
  <si>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</si>
  <si>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</si>
  <si>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</si>
  <si>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</si>
  <si>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</si>
  <si>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</si>
  <si>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</si>
  <si>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</si>
  <si>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</si>
  <si>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</si>
  <si>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</si>
  <si>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</si>
  <si>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</si>
  <si>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</si>
  <si>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</si>
  <si>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</si>
  <si>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</si>
  <si>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</si>
  <si>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</si>
  <si>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</si>
  <si>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</si>
  <si>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</si>
  <si>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</si>
  <si>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</si>
  <si>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</si>
  <si>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</si>
  <si>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</si>
  <si>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</si>
  <si>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</si>
  <si>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</si>
  <si>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</si>
  <si>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</si>
  <si>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</si>
  <si>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</si>
  <si>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</si>
  <si>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</si>
  <si>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</si>
  <si>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</si>
  <si>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</si>
  <si>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</si>
  <si>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</si>
  <si>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</si>
  <si>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</si>
  <si>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</si>
  <si>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</si>
  <si>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</si>
  <si>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</si>
  <si>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</si>
  <si>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</si>
  <si>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</si>
  <si>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</si>
  <si>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</si>
  <si>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</si>
  <si>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</si>
  <si>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</si>
  <si>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</si>
  <si>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</si>
  <si>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</si>
  <si>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</si>
  <si>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</si>
  <si>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</si>
  <si>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</si>
  <si>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</si>
  <si>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</si>
  <si>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</si>
  <si>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</si>
  <si>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</si>
  <si>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</si>
  <si>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</si>
  <si>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</si>
  <si>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</si>
  <si>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</si>
  <si>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</si>
  <si>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</si>
  <si>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</si>
  <si>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</si>
  <si>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</si>
  <si>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</si>
  <si>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</si>
  <si>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</si>
  <si>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</si>
  <si>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</si>
  <si>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</si>
  <si>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</si>
  <si>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</si>
  <si>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</si>
  <si>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</si>
  <si>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</si>
  <si>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</si>
  <si>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</si>
  <si>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</si>
  <si>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</si>
  <si>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</si>
  <si>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</si>
  <si>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</si>
  <si>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</si>
  <si>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</si>
  <si>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</si>
  <si>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</si>
  <si>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</si>
  <si>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</si>
  <si>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</si>
  <si>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</si>
  <si>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</si>
  <si>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</si>
  <si>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</si>
  <si>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</si>
  <si>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</si>
  <si>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</si>
  <si>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</si>
  <si>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</si>
  <si>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</si>
  <si>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</si>
  <si>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</si>
  <si>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</si>
  <si>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</si>
  <si>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</si>
  <si>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</si>
  <si>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</si>
  <si>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</si>
  <si>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</si>
  <si>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</si>
  <si>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</si>
  <si>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</si>
  <si>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</si>
  <si>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</si>
  <si>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</si>
  <si>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</si>
  <si>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</si>
  <si>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</si>
  <si>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</si>
  <si>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</si>
  <si>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</si>
  <si>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</si>
  <si>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</si>
  <si>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</si>
  <si>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</si>
  <si>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</si>
  <si>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</si>
  <si>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</si>
  <si>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</si>
  <si>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</si>
  <si>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</si>
  <si>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</si>
  <si>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</si>
  <si>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</si>
  <si>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</si>
  <si>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</si>
  <si>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</si>
  <si>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</si>
  <si>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</si>
  <si>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</si>
  <si>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</si>
  <si>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</si>
  <si>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</si>
  <si>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</si>
  <si>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</si>
  <si>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</si>
  <si>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</si>
  <si>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</si>
  <si>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</si>
  <si>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</si>
  <si>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</si>
  <si>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</si>
  <si>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</si>
  <si>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</si>
  <si>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</si>
  <si>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</si>
  <si>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</si>
  <si>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</si>
  <si>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</si>
  <si>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</si>
  <si>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</si>
  <si>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</si>
  <si>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</si>
  <si>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</si>
  <si>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</si>
  <si>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</si>
  <si>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</si>
  <si>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</si>
  <si>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</si>
  <si>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</si>
  <si>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</si>
  <si>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</si>
  <si>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</si>
  <si>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</si>
  <si>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</si>
  <si>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</si>
  <si>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</si>
  <si>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</si>
  <si>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</si>
  <si>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</si>
  <si>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</si>
  <si>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</si>
  <si>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</si>
  <si>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</si>
  <si>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</si>
  <si>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</si>
  <si>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</si>
  <si>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</si>
  <si>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</si>
  <si>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</si>
  <si>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</si>
  <si>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</si>
  <si>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</si>
  <si>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</si>
  <si>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</si>
  <si>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</si>
  <si>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</si>
  <si>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</si>
  <si>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</si>
  <si>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</si>
  <si>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</si>
  <si>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</si>
  <si>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</si>
  <si>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</si>
  <si>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</si>
  <si>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</si>
  <si>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</si>
  <si>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</si>
  <si>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</si>
  <si>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</si>
  <si>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</si>
  <si>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</si>
  <si>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</si>
  <si>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</si>
  <si>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</si>
  <si>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</si>
  <si>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</si>
  <si>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</si>
  <si>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</si>
  <si>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</si>
  <si>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</si>
  <si>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</si>
  <si>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</si>
  <si>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</si>
  <si>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</si>
  <si>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</si>
  <si>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</si>
  <si>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</si>
  <si>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</si>
  <si>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</si>
  <si>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</si>
  <si>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</si>
  <si>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</si>
  <si>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</si>
  <si>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</si>
  <si>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</si>
  <si>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</si>
  <si>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</si>
  <si>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</si>
  <si>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</si>
  <si>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</si>
  <si>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</si>
  <si>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</si>
  <si>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</si>
  <si>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</si>
  <si>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</si>
  <si>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</si>
  <si>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</si>
  <si>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</si>
  <si>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</si>
  <si>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</si>
  <si>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</si>
  <si>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</si>
  <si>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</si>
  <si>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</si>
  <si>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</si>
  <si>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</si>
  <si>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</si>
  <si>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</si>
  <si>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</si>
  <si>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</si>
  <si>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</si>
  <si>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</si>
  <si>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</si>
  <si>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</si>
  <si>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</si>
  <si>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</si>
  <si>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</si>
  <si>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</si>
  <si>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</si>
  <si>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</si>
  <si>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</si>
  <si>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</si>
  <si>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</si>
  <si>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</si>
  <si>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</si>
  <si>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</si>
  <si>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</si>
  <si>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</si>
  <si>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</si>
  <si>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</si>
  <si>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</si>
  <si>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</si>
  <si>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</si>
  <si>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</si>
  <si>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</si>
  <si>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</si>
  <si>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</si>
  <si>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</si>
  <si>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</si>
  <si>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</si>
  <si>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</si>
  <si>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</si>
  <si>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</si>
  <si>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</si>
  <si>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</si>
  <si>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</si>
  <si>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</si>
  <si>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</si>
  <si>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</si>
  <si>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</si>
  <si>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</si>
  <si>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</si>
  <si>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</si>
  <si>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</si>
  <si>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</si>
  <si>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</si>
  <si>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</si>
  <si>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</si>
  <si>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</si>
  <si>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</si>
  <si>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</si>
  <si>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</si>
  <si>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</si>
  <si>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</si>
  <si>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</si>
  <si>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</si>
  <si>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</si>
  <si>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</si>
  <si>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</si>
  <si>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</si>
  <si>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</si>
  <si>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</si>
  <si>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</si>
  <si>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</si>
  <si>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</si>
  <si>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</si>
  <si>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</si>
  <si>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</si>
  <si>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</si>
  <si>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</si>
  <si>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</si>
  <si>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</si>
  <si>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</si>
  <si>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</si>
  <si>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</si>
  <si>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</si>
  <si>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</si>
  <si>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</si>
  <si>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</si>
  <si>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</si>
  <si>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</si>
  <si>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</si>
  <si>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</si>
  <si>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</si>
  <si>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</si>
  <si>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</si>
  <si>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</si>
  <si>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</si>
  <si>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</si>
  <si>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</si>
  <si>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</si>
  <si>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</si>
  <si>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</si>
  <si>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</si>
  <si>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</si>
  <si>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</si>
  <si>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</si>
  <si>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</si>
  <si>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</si>
  <si>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</si>
  <si>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</si>
  <si>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</si>
  <si>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</si>
  <si>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</si>
  <si>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</si>
  <si>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</si>
  <si>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</si>
  <si>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</si>
  <si>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</si>
  <si>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</si>
  <si>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</si>
  <si>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</si>
  <si>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</si>
  <si>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</si>
  <si>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</si>
  <si>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</si>
  <si>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</si>
  <si>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</si>
  <si>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</si>
  <si>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</si>
  <si>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</si>
  <si>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</si>
  <si>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</si>
  <si>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</si>
  <si>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</si>
  <si>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</si>
  <si>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</si>
  <si>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</si>
  <si>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</si>
  <si>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</si>
  <si>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</si>
  <si>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</si>
  <si>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</si>
  <si>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</si>
  <si>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</si>
  <si>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</si>
  <si>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</si>
  <si>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</si>
  <si>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</si>
  <si>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</si>
  <si>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</si>
  <si>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</si>
  <si>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</si>
  <si>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</si>
  <si>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</si>
  <si>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</si>
  <si>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</si>
  <si>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</si>
  <si>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</si>
  <si>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</si>
  <si>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</si>
  <si>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</si>
  <si>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</si>
  <si>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</si>
  <si>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</si>
  <si>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</si>
  <si>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</si>
  <si>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</si>
  <si>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</si>
  <si>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</si>
  <si>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</si>
  <si>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</si>
  <si>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</si>
  <si>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</si>
  <si>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</si>
  <si>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</si>
  <si>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</si>
  <si>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</si>
  <si>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</si>
  <si>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</si>
  <si>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</si>
  <si>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</si>
  <si>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</si>
  <si>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</si>
  <si>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</si>
  <si>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</si>
  <si>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</si>
  <si>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</si>
  <si>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</si>
  <si>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</si>
  <si>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</si>
  <si>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</si>
  <si>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</si>
  <si>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</si>
  <si>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</si>
  <si>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</si>
  <si>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</si>
  <si>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</si>
  <si>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</si>
  <si>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</si>
  <si>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</si>
  <si>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</si>
  <si>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</si>
  <si>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</si>
  <si>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</si>
  <si>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</si>
  <si>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</si>
  <si>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</si>
  <si>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</si>
  <si>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</si>
  <si>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</si>
  <si>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</si>
  <si>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</si>
  <si>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</si>
  <si>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</si>
  <si>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</si>
  <si>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</si>
  <si>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</si>
  <si>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</si>
  <si>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</si>
  <si>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</si>
  <si>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</si>
  <si>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</si>
  <si>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</si>
  <si>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</si>
  <si>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</si>
  <si>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</si>
  <si>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</si>
  <si>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</si>
  <si>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</si>
  <si>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</si>
  <si>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</si>
  <si>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</si>
  <si>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</si>
  <si>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</si>
  <si>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</si>
  <si>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</si>
  <si>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</si>
  <si>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</si>
  <si>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</si>
  <si>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</si>
  <si>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</si>
  <si>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</si>
  <si>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</si>
  <si>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</si>
  <si>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</si>
  <si>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</si>
  <si>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</si>
  <si>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</si>
  <si>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</si>
  <si>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</si>
  <si>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</si>
  <si>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</si>
  <si>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</si>
  <si>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</si>
  <si>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</si>
  <si>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</si>
  <si>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</si>
  <si>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</si>
  <si>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</si>
  <si>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</si>
  <si>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</si>
  <si>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</si>
  <si>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</si>
  <si>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</si>
  <si>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</si>
  <si>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</si>
  <si>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</si>
  <si>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</si>
  <si>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</si>
  <si>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</si>
  <si>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</si>
  <si>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</si>
  <si>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</si>
  <si>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</si>
  <si>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</si>
  <si>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</si>
  <si>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</si>
  <si>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</si>
  <si>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</si>
  <si>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</si>
  <si>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</si>
  <si>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</si>
  <si>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</si>
  <si>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</si>
  <si>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</si>
  <si>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</si>
  <si>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</si>
  <si>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</si>
  <si>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</si>
  <si>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</si>
  <si>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</si>
  <si>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</si>
  <si>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</si>
  <si>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</si>
  <si>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</si>
  <si>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</si>
  <si>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</si>
  <si>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</si>
  <si>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</si>
  <si>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</si>
  <si>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</si>
  <si>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</si>
  <si>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</si>
  <si>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</si>
  <si>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</si>
  <si>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</si>
  <si>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</si>
  <si>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</si>
  <si>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</si>
  <si>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</si>
  <si>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</si>
  <si>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</si>
  <si>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</si>
  <si>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</si>
  <si>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</si>
  <si>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</si>
  <si>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</si>
  <si>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</si>
  <si>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</si>
  <si>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</si>
  <si>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</si>
  <si>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</si>
  <si>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</si>
  <si>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</si>
  <si>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</si>
  <si>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</si>
  <si>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</si>
  <si>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</si>
  <si>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</si>
  <si>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</si>
  <si>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</si>
  <si>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</si>
  <si>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</si>
  <si>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</si>
  <si>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</si>
  <si>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</si>
  <si>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</si>
  <si>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</si>
  <si>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</si>
  <si>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</si>
  <si>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</si>
  <si>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</si>
  <si>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</si>
  <si>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</si>
  <si>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</si>
  <si>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</si>
  <si>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</si>
  <si>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</si>
  <si>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</si>
  <si>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</si>
  <si>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</si>
  <si>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</si>
  <si>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</si>
  <si>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</si>
  <si>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</si>
  <si>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</si>
  <si>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</si>
  <si>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</si>
  <si>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</si>
  <si>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</si>
  <si>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</si>
  <si>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</si>
  <si>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</si>
  <si>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</si>
  <si>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</si>
  <si>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</si>
  <si>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</si>
  <si>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</si>
  <si>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</si>
  <si>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</si>
  <si>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</si>
  <si>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</si>
  <si>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</si>
  <si>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</si>
  <si>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</si>
  <si>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</si>
  <si>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</si>
  <si>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</si>
  <si>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</si>
  <si>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</si>
  <si>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</si>
  <si>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</si>
  <si>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</si>
  <si>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</si>
  <si>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</si>
  <si>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</si>
  <si>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</si>
  <si>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</si>
  <si>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</si>
  <si>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</si>
  <si>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</si>
  <si>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</si>
  <si>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</si>
  <si>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</si>
  <si>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</si>
  <si>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</si>
  <si>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</si>
  <si>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</si>
  <si>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</si>
  <si>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</si>
  <si>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</si>
  <si>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</si>
  <si>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</si>
  <si>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</si>
  <si>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</si>
  <si>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</si>
  <si>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</si>
  <si>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</si>
  <si>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</si>
  <si>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</si>
  <si>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</si>
  <si>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</si>
  <si>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</si>
  <si>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</si>
  <si>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</si>
  <si>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</si>
  <si>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</si>
  <si>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</si>
  <si>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</si>
  <si>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</si>
  <si>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</si>
  <si>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</si>
  <si>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</si>
  <si>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</si>
  <si>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</si>
  <si>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</si>
  <si>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</si>
  <si>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</si>
  <si>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</si>
  <si>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</si>
  <si>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</si>
  <si>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</si>
  <si>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</si>
  <si>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</si>
  <si>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</si>
  <si>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</si>
  <si>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</si>
  <si>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</si>
  <si>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</si>
  <si>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</si>
  <si>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</si>
  <si>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</si>
  <si>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</si>
  <si>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</si>
  <si>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</si>
  <si>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</si>
  <si>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</si>
  <si>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</si>
  <si>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</si>
  <si>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</si>
  <si>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</si>
  <si>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</si>
  <si>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</si>
  <si>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</si>
  <si>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</si>
  <si>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</si>
  <si>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</si>
  <si>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</si>
  <si>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</si>
  <si>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</si>
  <si>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</si>
  <si>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</si>
  <si>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</si>
  <si>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</si>
  <si>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</si>
  <si>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</si>
  <si>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</si>
  <si>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</si>
  <si>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</si>
  <si>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</si>
  <si>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</si>
  <si>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</si>
  <si>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</si>
  <si>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</si>
  <si>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</si>
  <si>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</si>
  <si>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</si>
  <si>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</si>
  <si>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</si>
  <si>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</si>
  <si>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</si>
  <si>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</si>
  <si>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</si>
  <si>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</si>
  <si>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</si>
  <si>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</si>
  <si>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</si>
  <si>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</si>
  <si>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</si>
  <si>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</si>
  <si>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</si>
  <si>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</si>
  <si>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</si>
  <si>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</si>
  <si>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</si>
  <si>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</si>
  <si>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</si>
  <si>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</si>
  <si>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</si>
  <si>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</si>
  <si>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</si>
  <si>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</si>
  <si>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</si>
  <si>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</si>
  <si>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</si>
  <si>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</si>
  <si>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</si>
  <si>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</si>
  <si>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</si>
  <si>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</si>
  <si>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</si>
  <si>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</si>
  <si>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</si>
  <si>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</si>
  <si>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</si>
  <si>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</si>
  <si>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</si>
  <si>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</si>
  <si>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</si>
  <si>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</si>
  <si>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</si>
  <si>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</si>
  <si>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</si>
  <si>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</si>
  <si>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</si>
  <si>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</si>
  <si>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</si>
  <si>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</si>
  <si>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</si>
  <si>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</si>
  <si>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</si>
  <si>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</si>
  <si>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</si>
  <si>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</si>
  <si>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</si>
  <si>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</si>
  <si>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</si>
  <si>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</si>
  <si>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</si>
  <si>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</si>
  <si>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</si>
  <si>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</si>
  <si>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</si>
  <si>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</si>
  <si>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</si>
  <si>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</si>
  <si>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</si>
  <si>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</si>
  <si>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</si>
  <si>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</si>
  <si>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</si>
  <si>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</si>
  <si>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</si>
  <si>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</si>
  <si>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</si>
  <si>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</si>
  <si>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</si>
  <si>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</si>
  <si>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</si>
  <si>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</si>
  <si>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</si>
  <si>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</si>
  <si>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</si>
  <si>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</si>
  <si>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</si>
  <si>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</si>
  <si>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</si>
  <si>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</si>
  <si>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</si>
  <si>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</si>
  <si>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</si>
  <si>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</si>
  <si>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</si>
  <si>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</si>
  <si>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</si>
  <si>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</si>
  <si>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</si>
  <si>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</si>
  <si>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</si>
  <si>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</si>
  <si>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</si>
  <si>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</si>
  <si>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</si>
  <si>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</si>
  <si>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</si>
  <si>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</si>
  <si>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</si>
  <si>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</si>
  <si>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</si>
  <si>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</si>
  <si>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</si>
  <si>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</si>
  <si>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</si>
  <si>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</si>
  <si>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</si>
  <si>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</si>
  <si>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</si>
  <si>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</si>
  <si>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</si>
  <si>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</si>
  <si>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</si>
  <si>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</si>
  <si>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</si>
  <si>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</si>
  <si>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</si>
  <si>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</si>
  <si>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</si>
  <si>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</si>
  <si>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</si>
  <si>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</si>
  <si>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</si>
  <si>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</si>
  <si>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</si>
  <si>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</si>
  <si>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</si>
  <si>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</si>
  <si>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</si>
  <si>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</si>
  <si>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</si>
  <si>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</si>
  <si>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</si>
  <si>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</si>
  <si>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</si>
  <si>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</si>
  <si>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</si>
  <si>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</si>
  <si>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</si>
  <si>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</si>
  <si>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</si>
  <si>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</si>
  <si>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</si>
  <si>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</si>
  <si>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</si>
  <si>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</si>
  <si>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</si>
  <si>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</si>
  <si>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</si>
  <si>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</si>
  <si>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</si>
  <si>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</si>
  <si>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</si>
  <si>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</si>
  <si>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</si>
  <si>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</si>
  <si>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</si>
  <si>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</si>
  <si>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</si>
  <si>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</si>
  <si>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</si>
  <si>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</si>
  <si>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</si>
  <si>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</si>
  <si>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</si>
  <si>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</si>
  <si>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</si>
  <si>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</si>
  <si>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</si>
  <si>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</si>
  <si>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</si>
  <si>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</si>
  <si>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</si>
  <si>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</si>
  <si>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</si>
  <si>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</si>
  <si>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</si>
  <si>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</si>
  <si>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</si>
  <si>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</si>
  <si>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</si>
  <si>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</si>
  <si>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</si>
  <si>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</si>
  <si>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</si>
  <si>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</si>
  <si>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</si>
  <si>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</si>
  <si>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</si>
  <si>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</si>
  <si>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</si>
  <si>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</si>
  <si>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</si>
  <si>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</si>
  <si>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</si>
  <si>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</si>
  <si>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</si>
  <si>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</si>
  <si>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</si>
  <si>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</si>
  <si>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</si>
  <si>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</si>
  <si>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</si>
  <si>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</si>
  <si>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</si>
  <si>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</si>
  <si>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</si>
  <si>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</si>
  <si>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</si>
  <si>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</si>
  <si>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</si>
  <si>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</si>
  <si>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</si>
  <si>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</si>
  <si>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</si>
  <si>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</si>
  <si>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</si>
  <si>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</si>
  <si>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</si>
  <si>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</si>
  <si>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</si>
  <si>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</si>
  <si>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</si>
  <si>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</si>
  <si>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</si>
  <si>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</si>
  <si>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</si>
  <si>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</si>
  <si>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</si>
  <si>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</si>
  <si>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</si>
  <si>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</si>
  <si>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</si>
  <si>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</si>
  <si>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</si>
  <si>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</si>
  <si>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</si>
  <si>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</si>
  <si>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</si>
  <si>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</si>
  <si>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</si>
  <si>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</si>
  <si>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</si>
  <si>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</si>
  <si>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</si>
  <si>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</si>
  <si>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</si>
  <si>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</si>
  <si>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</si>
  <si>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</si>
  <si>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</si>
  <si>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</si>
  <si>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</si>
  <si>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</si>
  <si>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</si>
  <si>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</si>
  <si>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</si>
  <si>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</si>
  <si>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</si>
  <si>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</si>
  <si>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</si>
  <si>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</si>
  <si>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</si>
  <si>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</si>
  <si>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</si>
  <si>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</si>
  <si>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</si>
  <si>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</si>
  <si>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</si>
  <si>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</si>
  <si>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</si>
  <si>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</si>
  <si>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</si>
  <si>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</si>
  <si>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</si>
  <si>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</si>
  <si>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</si>
  <si>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</si>
  <si>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</si>
  <si>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</si>
  <si>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</si>
  <si>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</si>
  <si>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</si>
  <si>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</si>
  <si>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</si>
  <si>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</si>
  <si>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</si>
  <si>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</si>
  <si>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</si>
  <si>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</si>
  <si>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</si>
  <si>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</si>
  <si>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</si>
  <si>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</si>
  <si>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</si>
  <si>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</si>
  <si>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</si>
  <si>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</si>
  <si>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</si>
  <si>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</si>
  <si>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</si>
  <si>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</si>
  <si>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</si>
  <si>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</si>
  <si>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</si>
  <si>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</si>
  <si>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</si>
  <si>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</si>
  <si>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</si>
  <si>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</si>
  <si>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</si>
  <si>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</si>
  <si>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</si>
  <si>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</si>
  <si>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</si>
  <si>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</si>
  <si>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</si>
  <si>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</si>
  <si>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</si>
  <si>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</si>
  <si>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</si>
  <si>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</si>
  <si>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</si>
  <si>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</si>
  <si>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</si>
  <si>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</si>
  <si>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</si>
  <si>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</si>
  <si>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</si>
  <si>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</si>
  <si>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</si>
  <si>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</si>
  <si>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</si>
  <si>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</si>
  <si>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</si>
  <si>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</si>
  <si>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</si>
  <si>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</si>
  <si>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</si>
  <si>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</si>
  <si>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</si>
  <si>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</si>
  <si>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</si>
  <si>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</si>
  <si>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</si>
  <si>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</si>
  <si>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</si>
  <si>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</si>
  <si>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</si>
  <si>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</si>
  <si>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</si>
  <si>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</si>
  <si>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</si>
  <si>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</si>
  <si>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</si>
  <si>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</si>
  <si>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</si>
  <si>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</si>
  <si>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</si>
  <si>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</si>
  <si>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</si>
  <si>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</si>
  <si>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</si>
  <si>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</si>
  <si>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</si>
  <si>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</si>
  <si>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</si>
  <si>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</si>
  <si>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</si>
  <si>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</si>
  <si>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</si>
  <si>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</si>
  <si>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</si>
  <si>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</si>
  <si>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</si>
  <si>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</si>
  <si>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</si>
  <si>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</si>
  <si>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</si>
  <si>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</si>
  <si>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</si>
  <si>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</si>
  <si>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</si>
  <si>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</si>
  <si>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</si>
  <si>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</si>
  <si>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</si>
  <si>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</si>
  <si>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</si>
  <si>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</si>
  <si>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</si>
  <si>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</si>
  <si>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</si>
  <si>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</si>
  <si>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</si>
  <si>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</si>
  <si>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</si>
  <si>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</si>
  <si>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</si>
  <si>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</si>
  <si>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</si>
  <si>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</si>
  <si>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</si>
  <si>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</si>
  <si>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</si>
  <si>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</si>
  <si>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</si>
  <si>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</si>
  <si>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</si>
  <si>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</si>
  <si>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</si>
  <si>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</si>
  <si>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</si>
  <si>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</si>
  <si>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</si>
  <si>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</si>
  <si>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</si>
  <si>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</si>
  <si>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</si>
  <si>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</si>
  <si>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</si>
  <si>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</si>
  <si>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</si>
  <si>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</si>
  <si>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</si>
  <si>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</si>
  <si>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</si>
  <si>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</si>
  <si>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</si>
  <si>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</si>
  <si>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</si>
  <si>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</si>
  <si>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</si>
  <si>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</si>
  <si>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</si>
  <si>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</si>
  <si>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</si>
  <si>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</si>
  <si>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</si>
  <si>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</si>
  <si>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</si>
  <si>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</si>
  <si>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</si>
  <si>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</si>
  <si>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</si>
  <si>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</si>
  <si>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</si>
  <si>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</si>
  <si>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</si>
  <si>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</si>
  <si>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</si>
  <si>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</si>
  <si>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</si>
  <si>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</si>
  <si>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</si>
  <si>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</si>
  <si>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</si>
  <si>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</si>
  <si>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</si>
  <si>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</si>
  <si>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</si>
  <si>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</si>
  <si>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</si>
  <si>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</si>
  <si>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</si>
  <si>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</si>
  <si>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</si>
  <si>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</si>
  <si>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</si>
  <si>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</si>
  <si>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</si>
  <si>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</si>
  <si>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</si>
  <si>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</si>
  <si>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</si>
  <si>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</si>
  <si>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</si>
  <si>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</si>
  <si>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</si>
  <si>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</si>
  <si>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</si>
  <si>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</si>
  <si>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</si>
  <si>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</si>
  <si>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</si>
  <si>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</si>
  <si>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</si>
  <si>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</si>
  <si>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</si>
  <si>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</si>
  <si>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</si>
  <si>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</si>
  <si>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</si>
  <si>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</si>
  <si>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</si>
  <si>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</si>
  <si>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</si>
  <si>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</si>
  <si>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</si>
  <si>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</si>
  <si>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</si>
  <si>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</si>
  <si>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</si>
  <si>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</si>
  <si>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</si>
  <si>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</si>
  <si>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</si>
  <si>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</si>
  <si>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</si>
  <si>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</si>
  <si>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</si>
  <si>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</si>
  <si>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</si>
  <si>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</si>
  <si>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</si>
  <si>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</si>
  <si>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</si>
  <si>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</si>
  <si>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</si>
  <si>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</si>
  <si>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</si>
  <si>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</si>
  <si>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</si>
  <si>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</si>
  <si>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</si>
  <si>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</si>
  <si>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</si>
  <si>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</si>
  <si>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</si>
  <si>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</si>
  <si>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</si>
  <si>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</si>
  <si>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</si>
  <si>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</si>
  <si>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</si>
  <si>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</si>
  <si>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</si>
  <si>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</si>
  <si>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</si>
  <si>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</si>
  <si>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</si>
  <si>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</si>
  <si>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</si>
  <si>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</si>
  <si>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</si>
  <si>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</si>
  <si>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</si>
  <si>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</si>
  <si>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</si>
  <si>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</si>
  <si>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</si>
  <si>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</si>
  <si>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</si>
  <si>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</si>
  <si>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</si>
  <si>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</si>
  <si>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</si>
  <si>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</si>
  <si>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</si>
  <si>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</si>
  <si>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</si>
  <si>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</si>
  <si>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</si>
  <si>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</si>
  <si>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</si>
  <si>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</si>
  <si>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</si>
  <si>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</si>
  <si>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</si>
  <si>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</si>
  <si>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</si>
  <si>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</si>
  <si>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</si>
  <si>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</si>
  <si>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</si>
  <si>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</si>
  <si>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</si>
  <si>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</si>
  <si>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</si>
  <si>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</si>
  <si>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</si>
  <si>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</si>
  <si>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</si>
  <si>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</si>
  <si>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</si>
  <si>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</si>
  <si>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</si>
  <si>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</si>
  <si>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</si>
  <si>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</si>
  <si>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</si>
  <si>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</si>
  <si>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</si>
  <si>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</si>
  <si>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</si>
  <si>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</si>
  <si>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</si>
  <si>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</si>
  <si>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</si>
  <si>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</si>
  <si>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</si>
  <si>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</si>
  <si>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</si>
  <si>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</si>
  <si>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</si>
  <si>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</si>
  <si>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</si>
  <si>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</si>
  <si>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</si>
  <si>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</si>
  <si>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</si>
  <si>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</si>
  <si>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</si>
  <si>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</si>
  <si>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</si>
  <si>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</si>
  <si>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</si>
  <si>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</si>
  <si>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</si>
  <si>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</si>
  <si>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</si>
  <si>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</si>
  <si>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</si>
  <si>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</si>
  <si>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</si>
  <si>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</si>
  <si>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</si>
  <si>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</si>
  <si>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</si>
  <si>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</si>
  <si>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</si>
  <si>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</si>
  <si>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</si>
  <si>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</si>
  <si>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</si>
  <si>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</si>
  <si>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</si>
  <si>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</si>
  <si>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</si>
  <si>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</si>
  <si>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</si>
  <si>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</si>
  <si>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</si>
  <si>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</si>
  <si>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</si>
  <si>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</si>
  <si>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</si>
  <si>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</si>
  <si>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</si>
  <si>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</si>
  <si>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</si>
  <si>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</si>
  <si>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</si>
  <si>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</si>
  <si>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</si>
  <si>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</si>
  <si>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</si>
  <si>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</si>
  <si>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</si>
  <si>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</si>
  <si>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</si>
  <si>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</si>
  <si>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</si>
  <si>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</si>
  <si>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</si>
  <si>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</si>
  <si>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</si>
  <si>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</si>
  <si>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</si>
  <si>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</si>
  <si>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</si>
  <si>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</si>
  <si>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</si>
  <si>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</si>
  <si>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</si>
  <si>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</si>
  <si>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</si>
  <si>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</si>
  <si>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</si>
  <si>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</si>
  <si>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</si>
  <si>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</si>
  <si>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</si>
  <si>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</si>
  <si>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</si>
  <si>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</si>
  <si>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</si>
  <si>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</si>
  <si>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</si>
  <si>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</si>
  <si>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</si>
  <si>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</si>
  <si>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</si>
  <si>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</si>
  <si>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</si>
  <si>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</si>
  <si>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</si>
  <si>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</si>
  <si>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</si>
  <si>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</si>
  <si>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</si>
  <si>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</si>
  <si>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</si>
  <si>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</si>
  <si>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</si>
  <si>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</si>
  <si>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</si>
  <si>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</si>
  <si>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</si>
  <si>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</si>
  <si>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</si>
  <si>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</si>
  <si>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</si>
  <si>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</si>
  <si>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</si>
  <si>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</si>
  <si>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</si>
  <si>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</si>
  <si>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</si>
  <si>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</si>
  <si>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</si>
  <si>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</si>
  <si>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</si>
  <si>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</si>
  <si>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</si>
  <si>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</si>
  <si>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</si>
  <si>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</si>
  <si>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</si>
  <si>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</si>
  <si>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</si>
  <si>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</si>
  <si>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</si>
  <si>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</si>
  <si>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</si>
  <si>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</si>
  <si>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</si>
  <si>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</si>
  <si>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</si>
  <si>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</si>
  <si>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</si>
  <si>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</si>
  <si>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</si>
  <si>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</si>
  <si>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</si>
  <si>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</si>
  <si>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</si>
  <si>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</si>
  <si>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</si>
  <si>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</si>
  <si>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</si>
  <si>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</si>
  <si>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</si>
  <si>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</si>
  <si>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</si>
  <si>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</si>
  <si>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</si>
  <si>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</si>
  <si>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</si>
  <si>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</si>
  <si>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</si>
  <si>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</si>
  <si>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</si>
  <si>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</si>
  <si>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</si>
  <si>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</si>
  <si>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</si>
  <si>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</si>
  <si>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</si>
  <si>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</si>
  <si>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</si>
  <si>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</si>
  <si>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</si>
  <si>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</si>
  <si>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</si>
  <si>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</si>
  <si>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</si>
  <si>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</si>
  <si>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</si>
  <si>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</si>
  <si>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</si>
  <si>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</si>
  <si>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</si>
  <si>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</si>
  <si>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</si>
  <si>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</si>
  <si>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</si>
  <si>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</si>
  <si>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</si>
  <si>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</si>
  <si>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</si>
  <si>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</si>
  <si>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</si>
  <si>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</si>
  <si>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</si>
  <si>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</si>
  <si>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</si>
  <si>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</si>
  <si>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</si>
  <si>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</si>
  <si>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</si>
  <si>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</si>
  <si>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</si>
  <si>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</si>
  <si>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</si>
  <si>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</si>
  <si>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</si>
  <si>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</si>
  <si>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</si>
  <si>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</si>
  <si>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</si>
  <si>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</si>
  <si>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</si>
  <si>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</si>
  <si>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</si>
  <si>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</si>
  <si>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</si>
  <si>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</si>
  <si>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</si>
  <si>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</si>
  <si>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</si>
  <si>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</si>
  <si>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</si>
  <si>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</si>
  <si>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</si>
  <si>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</si>
  <si>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</si>
  <si>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</si>
  <si>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</si>
  <si>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</si>
  <si>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</si>
  <si>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</si>
  <si>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</si>
  <si>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</si>
  <si>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</si>
  <si>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</si>
  <si>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</si>
  <si>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</si>
  <si>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</si>
  <si>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</si>
  <si>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</si>
  <si>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</si>
  <si>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</si>
  <si>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</si>
  <si>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</si>
  <si>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</si>
  <si>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</si>
  <si>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</si>
  <si>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</si>
  <si>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</si>
  <si>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</si>
  <si>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</si>
  <si>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</si>
  <si>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</si>
  <si>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</si>
  <si>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</si>
  <si>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</si>
  <si>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</si>
  <si>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</si>
  <si>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</si>
  <si>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</si>
  <si>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</si>
  <si>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</si>
  <si>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</si>
  <si>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</si>
  <si>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</si>
  <si>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</si>
  <si>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</si>
  <si>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</si>
  <si>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</si>
  <si>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</si>
  <si>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</si>
  <si>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</si>
  <si>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</si>
  <si>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</si>
  <si>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</si>
  <si>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</si>
  <si>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</si>
  <si>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</si>
  <si>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</si>
  <si>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</si>
  <si>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</si>
  <si>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</si>
  <si>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</si>
  <si>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</si>
  <si>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</si>
  <si>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</si>
  <si>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</si>
  <si>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</si>
  <si>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</si>
  <si>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</si>
  <si>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</si>
  <si>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</si>
  <si>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</si>
  <si>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</si>
  <si>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</si>
  <si>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</si>
  <si>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</si>
  <si>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</si>
  <si>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</si>
  <si>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</si>
  <si>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</si>
  <si>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</si>
  <si>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</si>
  <si>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</si>
  <si>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</si>
  <si>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</si>
  <si>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</si>
  <si>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</si>
  <si>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</si>
  <si>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</si>
  <si>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</si>
  <si>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</si>
  <si>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</si>
  <si>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</si>
  <si>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</si>
  <si>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</si>
  <si>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</si>
  <si>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</si>
  <si>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</si>
  <si>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</si>
  <si>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</si>
  <si>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</si>
  <si>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</si>
  <si>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</si>
  <si>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</si>
  <si>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</si>
  <si>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</si>
  <si>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</si>
  <si>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</si>
  <si>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</si>
  <si>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</si>
  <si>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</si>
  <si>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</si>
  <si>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</si>
  <si>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</si>
  <si>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</si>
  <si>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</si>
  <si>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</si>
  <si>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</si>
  <si>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</si>
  <si>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</si>
  <si>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</si>
  <si>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</si>
  <si>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</si>
  <si>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</si>
  <si>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</si>
  <si>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</si>
  <si>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</si>
  <si>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</si>
  <si>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</si>
  <si>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</si>
  <si>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</si>
  <si>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</si>
  <si>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</si>
  <si>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</si>
  <si>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</si>
  <si>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</si>
  <si>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</si>
  <si>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</si>
  <si>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</si>
  <si>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</si>
  <si>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</si>
  <si>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</si>
  <si>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</si>
  <si>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</si>
  <si>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</si>
  <si>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</si>
  <si>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</si>
  <si>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</si>
  <si>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</si>
  <si>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</si>
  <si>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</si>
  <si>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</si>
  <si>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</si>
  <si>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</si>
  <si>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</si>
  <si>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</si>
  <si>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</si>
  <si>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</si>
  <si>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</si>
  <si>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</si>
  <si>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</si>
  <si>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</si>
  <si>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</si>
  <si>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</si>
  <si>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</si>
  <si>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</si>
  <si>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</si>
  <si>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</si>
  <si>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</si>
  <si>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</si>
  <si>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</si>
  <si>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</si>
  <si>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</si>
  <si>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</si>
  <si>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</si>
  <si>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</si>
  <si>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</si>
  <si>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</si>
  <si>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</si>
  <si>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</si>
  <si>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</si>
  <si>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</si>
  <si>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</si>
  <si>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</si>
  <si>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</si>
  <si>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</si>
  <si>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</si>
  <si>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</si>
  <si>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</si>
  <si>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</si>
  <si>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</si>
  <si>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</si>
  <si>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</si>
  <si>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</si>
  <si>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</si>
  <si>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</si>
  <si>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</si>
  <si>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</si>
  <si>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</si>
  <si>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</si>
  <si>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</si>
  <si>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</si>
  <si>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</si>
  <si>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</si>
  <si>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</si>
  <si>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</si>
  <si>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</si>
  <si>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</si>
  <si>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</si>
  <si>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</si>
  <si>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</si>
  <si>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</si>
  <si>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</si>
  <si>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</si>
  <si>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</si>
  <si>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</si>
  <si>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</si>
  <si>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</si>
  <si>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</si>
  <si>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</si>
  <si>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</si>
  <si>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</si>
  <si>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</si>
  <si>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</si>
  <si>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</si>
  <si>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</si>
  <si>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</si>
  <si>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</si>
  <si>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</si>
  <si>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</si>
  <si>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</si>
  <si>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</si>
  <si>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</si>
  <si>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</si>
  <si>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</si>
  <si>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</si>
  <si>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</si>
  <si>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</si>
  <si>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</si>
  <si>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</si>
  <si>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</si>
  <si>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</si>
  <si>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</si>
  <si>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</si>
  <si>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</si>
  <si>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</si>
  <si>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</si>
  <si>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</si>
  <si>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</si>
  <si>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</si>
  <si>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</si>
  <si>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</si>
  <si>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</si>
  <si>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</si>
  <si>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</si>
  <si>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</si>
  <si>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</si>
  <si>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</si>
  <si>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</si>
  <si>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</si>
  <si>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</si>
  <si>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</si>
  <si>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</si>
  <si>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</si>
  <si>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</si>
  <si>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</si>
  <si>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</si>
  <si>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</si>
  <si>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</si>
  <si>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</si>
  <si>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</si>
  <si>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</si>
  <si>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</si>
  <si>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</si>
  <si>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</si>
  <si>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</si>
  <si>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</si>
  <si>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</si>
  <si>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</si>
  <si>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</si>
  <si>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</si>
  <si>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</si>
  <si>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</si>
  <si>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</si>
  <si>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</si>
  <si>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</si>
  <si>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</si>
  <si>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</si>
  <si>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</si>
  <si>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</si>
  <si>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</si>
  <si>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</si>
  <si>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</si>
  <si>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</si>
  <si>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</si>
  <si>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</si>
  <si>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</si>
  <si>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</si>
  <si>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</si>
  <si>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</si>
  <si>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</si>
  <si>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</si>
  <si>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</si>
  <si>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</si>
  <si>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</si>
  <si>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</si>
  <si>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</si>
  <si>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</si>
  <si>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</si>
  <si>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</si>
  <si>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</si>
  <si>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</si>
  <si>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</si>
  <si>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</si>
  <si>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</si>
  <si>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</si>
  <si>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</si>
  <si>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</si>
  <si>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</si>
  <si>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</si>
  <si>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</si>
  <si>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</si>
  <si>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</si>
  <si>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</si>
  <si>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</si>
  <si>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</si>
  <si>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</si>
  <si>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</si>
  <si>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</si>
  <si>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</si>
  <si>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</si>
  <si>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</si>
  <si>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</si>
  <si>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</si>
  <si>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</si>
  <si>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</si>
  <si>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</si>
  <si>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</si>
  <si>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</si>
  <si>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</si>
  <si>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</si>
  <si>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</si>
  <si>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</si>
  <si>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</si>
  <si>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</si>
  <si>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</si>
  <si>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</si>
  <si>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</si>
  <si>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</si>
  <si>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</si>
  <si>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</si>
  <si>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</si>
  <si>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</si>
  <si>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</si>
  <si>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</si>
  <si>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</si>
  <si>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</si>
  <si>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</si>
  <si>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</si>
  <si>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</si>
  <si>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</si>
  <si>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</si>
  <si>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</si>
  <si>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</si>
  <si>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</si>
  <si>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</si>
  <si>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</si>
  <si>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</si>
  <si>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</si>
  <si>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</si>
  <si>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</si>
  <si>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</si>
  <si>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</si>
  <si>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</si>
  <si>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</si>
  <si>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</si>
  <si>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</si>
  <si>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</si>
  <si>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</si>
  <si>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</si>
  <si>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</si>
  <si>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</si>
  <si>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</si>
  <si>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</si>
  <si>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</si>
  <si>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</si>
  <si>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</si>
  <si>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</si>
  <si>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</si>
  <si>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</si>
  <si>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</si>
  <si>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</si>
  <si>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</si>
  <si>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</si>
  <si>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</si>
  <si>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</si>
  <si>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</si>
  <si>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</si>
  <si>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</si>
  <si>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</si>
  <si>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</si>
  <si>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</si>
  <si>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</si>
  <si>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</si>
  <si>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</si>
  <si>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</si>
  <si>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</si>
  <si>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</si>
  <si>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</si>
  <si>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</si>
  <si>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</si>
  <si>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</si>
  <si>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</si>
  <si>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</si>
  <si>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</si>
  <si>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</si>
  <si>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</si>
  <si>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</si>
  <si>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</si>
  <si>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</si>
  <si>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</si>
  <si>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</si>
  <si>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</si>
  <si>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</si>
  <si>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</si>
  <si>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</si>
  <si>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</si>
  <si>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</si>
  <si>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</si>
  <si>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</si>
  <si>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</si>
  <si>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</si>
  <si>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</si>
  <si>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</si>
  <si>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</si>
  <si>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</si>
  <si>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</si>
  <si>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</si>
  <si>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</si>
  <si>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</si>
  <si>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</si>
  <si>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</si>
  <si>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</si>
  <si>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</si>
  <si>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</si>
  <si>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</si>
  <si>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</si>
  <si>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</si>
  <si>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</si>
  <si>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</si>
  <si>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</si>
  <si>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</si>
  <si>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</si>
  <si>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</si>
  <si>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</si>
  <si>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</si>
  <si>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</si>
  <si>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</si>
  <si>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</si>
  <si>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</si>
  <si>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</si>
  <si>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</si>
  <si>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</si>
  <si>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</si>
  <si>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</si>
  <si>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</si>
  <si>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</si>
  <si>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</si>
  <si>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</si>
  <si>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</si>
  <si>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</si>
  <si>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</si>
  <si>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</si>
  <si>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</si>
  <si>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</si>
  <si>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</si>
  <si>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</si>
  <si>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</si>
  <si>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</si>
  <si>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</si>
  <si>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</si>
  <si>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</si>
  <si>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</si>
  <si>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</si>
  <si>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</si>
  <si>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</si>
  <si>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</si>
  <si>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</si>
  <si>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</si>
  <si>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</si>
  <si>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</si>
  <si>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</si>
  <si>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</si>
  <si>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</si>
  <si>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</si>
  <si>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</si>
  <si>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</si>
  <si>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</si>
  <si>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</si>
  <si>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</si>
  <si>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</si>
  <si>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</si>
  <si>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</si>
  <si>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</si>
  <si>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</si>
  <si>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</si>
  <si>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</si>
  <si>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</si>
  <si>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</si>
  <si>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</si>
  <si>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</si>
  <si>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</si>
  <si>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</si>
  <si>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</si>
  <si>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</si>
  <si>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</si>
  <si>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</si>
  <si>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</si>
  <si>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</si>
  <si>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</si>
  <si>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</si>
  <si>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</si>
  <si>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</si>
  <si>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</si>
  <si>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</si>
  <si>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</si>
  <si>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</si>
  <si>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</si>
  <si>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</si>
  <si>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</si>
  <si>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</si>
  <si>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</si>
  <si>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</si>
  <si>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</si>
  <si>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</si>
  <si>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</si>
  <si>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</si>
  <si>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</si>
  <si>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</si>
  <si>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</si>
  <si>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</si>
  <si>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</si>
  <si>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</si>
  <si>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</si>
  <si>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</si>
  <si>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</si>
  <si>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</si>
  <si>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</si>
  <si>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</si>
  <si>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</si>
  <si>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</si>
  <si>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</si>
  <si>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</si>
  <si>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</si>
  <si>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</si>
  <si>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</si>
  <si>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</si>
  <si>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</si>
  <si>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</si>
  <si>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</si>
  <si>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</si>
  <si>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</si>
  <si>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</si>
  <si>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</si>
  <si>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</si>
  <si>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</si>
  <si>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</si>
  <si>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</si>
  <si>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</si>
  <si>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</si>
  <si>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</si>
  <si>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</si>
  <si>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</si>
  <si>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</si>
  <si>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</si>
  <si>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</si>
  <si>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</si>
  <si>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</si>
  <si>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</si>
  <si>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</si>
  <si>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</si>
  <si>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</si>
  <si>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</si>
  <si>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</si>
  <si>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</si>
  <si>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</si>
  <si>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</si>
  <si>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</si>
  <si>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</si>
  <si>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</si>
  <si>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</si>
  <si>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</si>
  <si>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</si>
  <si>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</si>
  <si>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</si>
  <si>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</si>
  <si>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</si>
  <si>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</si>
  <si>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</si>
  <si>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</si>
  <si>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</si>
  <si>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</si>
  <si>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</si>
  <si>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</si>
  <si>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</si>
  <si>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</si>
  <si>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</si>
  <si>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</si>
  <si>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</si>
  <si>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</si>
  <si>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</si>
  <si>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</si>
  <si>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</si>
  <si>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</si>
  <si>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</si>
  <si>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</si>
  <si>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</si>
  <si>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</si>
  <si>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</si>
  <si>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</si>
  <si>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</si>
  <si>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</si>
  <si>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</si>
  <si>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</si>
  <si>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</si>
  <si>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</si>
  <si>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</si>
  <si>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</si>
  <si>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</si>
  <si>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</si>
  <si>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</si>
  <si>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</si>
  <si>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</si>
  <si>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</si>
  <si>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</si>
  <si>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</si>
  <si>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</si>
  <si>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</si>
  <si>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</si>
  <si>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</si>
  <si>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</si>
  <si>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</si>
  <si>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</si>
  <si>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</si>
  <si>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</si>
  <si>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</si>
  <si>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</si>
  <si>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</si>
  <si>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</si>
  <si>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</si>
  <si>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</si>
  <si>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</si>
  <si>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</si>
  <si>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</si>
  <si>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</si>
  <si>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</si>
  <si>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</si>
  <si>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</si>
  <si>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</si>
  <si>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</si>
  <si>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</si>
  <si>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</si>
  <si>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</si>
  <si>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</si>
  <si>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</si>
  <si>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</si>
  <si>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</si>
  <si>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</si>
  <si>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</si>
  <si>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</si>
  <si>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</si>
  <si>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</si>
  <si>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</si>
  <si>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</si>
  <si>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</si>
  <si>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</si>
  <si>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</si>
  <si>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</si>
  <si>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</si>
  <si>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</si>
  <si>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</si>
  <si>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</si>
  <si>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</si>
  <si>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</si>
  <si>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</si>
  <si>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</si>
  <si>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</si>
  <si>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</si>
  <si>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</si>
  <si>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</si>
  <si>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</si>
  <si>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</si>
  <si>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</si>
  <si>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</si>
  <si>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</si>
  <si>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</si>
  <si>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</si>
  <si>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</si>
  <si>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</si>
  <si>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</si>
  <si>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</si>
  <si>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</si>
  <si>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</si>
  <si>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</si>
  <si>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</si>
  <si>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</si>
  <si>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</si>
  <si>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</si>
  <si>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</si>
  <si>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</si>
  <si>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</si>
  <si>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</si>
  <si>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</si>
  <si>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</si>
  <si>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</si>
  <si>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</si>
  <si>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</si>
  <si>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</si>
  <si>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</si>
  <si>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</si>
  <si>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</si>
  <si>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</si>
  <si>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</si>
  <si>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</si>
  <si>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</si>
  <si>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</si>
  <si>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</si>
  <si>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</si>
  <si>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</si>
  <si>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</si>
  <si>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</si>
  <si>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</si>
  <si>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</si>
  <si>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</si>
  <si>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</si>
  <si>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</si>
  <si>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</si>
  <si>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</si>
  <si>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</si>
  <si>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</si>
  <si>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</si>
  <si>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</si>
  <si>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</si>
  <si>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</si>
  <si>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</si>
  <si>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</si>
  <si>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</si>
  <si>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</si>
  <si>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</si>
  <si>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</si>
  <si>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</si>
  <si>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</si>
  <si>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</si>
  <si>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</si>
  <si>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</si>
  <si>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</si>
  <si>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</si>
  <si>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</si>
  <si>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</si>
  <si>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</si>
  <si>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</si>
  <si>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</si>
  <si>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</si>
  <si>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</si>
  <si>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</si>
  <si>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</si>
  <si>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</si>
  <si>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</si>
  <si>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</si>
  <si>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</si>
  <si>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</si>
  <si>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</si>
  <si>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</si>
  <si>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</si>
  <si>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</si>
  <si>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</si>
  <si>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</si>
  <si>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</si>
  <si>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</si>
  <si>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</si>
  <si>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</si>
  <si>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</si>
  <si>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</si>
  <si>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</si>
  <si>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</si>
  <si>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</si>
  <si>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</si>
  <si>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</si>
  <si>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</si>
  <si>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</si>
  <si>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</si>
  <si>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</si>
  <si>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</si>
  <si>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</si>
  <si>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</si>
  <si>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</si>
  <si>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</si>
  <si>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</si>
  <si>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</si>
  <si>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</si>
  <si>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</si>
  <si>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</si>
  <si>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</si>
  <si>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</si>
  <si>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</si>
  <si>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</si>
  <si>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</si>
  <si>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</si>
  <si>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</si>
  <si>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</si>
  <si>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</si>
  <si>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</si>
  <si>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</si>
  <si>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</si>
  <si>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</si>
  <si>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</si>
  <si>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</si>
  <si>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</si>
  <si>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</si>
  <si>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</si>
  <si>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</si>
  <si>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</si>
  <si>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</si>
  <si>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</si>
  <si>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</si>
  <si>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</si>
  <si>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</si>
  <si>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</si>
  <si>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</si>
  <si>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</si>
  <si>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</si>
  <si>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</si>
  <si>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</si>
  <si>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</si>
  <si>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</si>
  <si>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</si>
  <si>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</si>
  <si>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</si>
  <si>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</si>
  <si>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</si>
  <si>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</si>
  <si>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</si>
  <si>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</si>
  <si>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</si>
  <si>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</si>
  <si>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</si>
  <si>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</si>
  <si>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</si>
  <si>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</si>
  <si>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</si>
  <si>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</si>
  <si>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</si>
  <si>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</si>
  <si>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</si>
  <si>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</si>
  <si>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</si>
  <si>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</si>
  <si>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</si>
  <si>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</si>
  <si>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</si>
  <si>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</si>
  <si>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</si>
  <si>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</si>
  <si>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</si>
  <si>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</si>
  <si>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</si>
  <si>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</si>
  <si>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</si>
  <si>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</si>
  <si>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</si>
  <si>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</si>
  <si>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</si>
  <si>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</si>
  <si>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</si>
  <si>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</si>
  <si>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</si>
  <si>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</si>
  <si>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</si>
  <si>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</si>
  <si>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</si>
  <si>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</si>
  <si>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</si>
  <si>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</si>
  <si>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</si>
  <si>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</si>
  <si>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</si>
  <si>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</si>
  <si>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</si>
  <si>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</si>
  <si>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</si>
  <si>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</si>
  <si>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</si>
  <si>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</si>
  <si>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</si>
  <si>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</si>
  <si>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</si>
  <si>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</si>
  <si>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</si>
  <si>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</si>
  <si>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</si>
  <si>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</si>
  <si>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</si>
  <si>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</si>
  <si>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</si>
  <si>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</si>
  <si>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</si>
  <si>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</si>
  <si>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</si>
  <si>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</si>
  <si>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</si>
  <si>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</si>
  <si>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</si>
  <si>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</si>
  <si>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</si>
  <si>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</si>
  <si>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</si>
  <si>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</si>
  <si>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</si>
  <si>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</si>
  <si>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</si>
  <si>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</si>
  <si>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</si>
  <si>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</si>
  <si>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</si>
  <si>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</si>
  <si>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</si>
  <si>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</si>
  <si>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</si>
  <si>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</si>
  <si>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</si>
  <si>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</si>
  <si>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</si>
  <si>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</si>
  <si>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</si>
  <si>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</si>
  <si>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</si>
  <si>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</si>
  <si>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</si>
  <si>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</si>
  <si>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</si>
  <si>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</si>
  <si>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</si>
  <si>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</si>
  <si>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</si>
  <si>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</si>
  <si>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</si>
  <si>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</si>
  <si>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</si>
  <si>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</si>
  <si>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</si>
  <si>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</si>
  <si>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</si>
  <si>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</si>
  <si>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</si>
  <si>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</si>
  <si>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</si>
  <si>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</si>
  <si>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</si>
  <si>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</si>
  <si>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</si>
  <si>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</si>
  <si>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</si>
  <si>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</si>
  <si>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</si>
  <si>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</si>
  <si>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</si>
  <si>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</si>
  <si>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</si>
  <si>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</si>
  <si>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</si>
  <si>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</si>
  <si>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</si>
  <si>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</si>
  <si>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</si>
  <si>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</si>
  <si>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</si>
  <si>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</si>
  <si>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</si>
  <si>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</si>
  <si>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</si>
  <si>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</si>
  <si>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</si>
  <si>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</si>
  <si>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</si>
  <si>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</si>
  <si>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</si>
  <si>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</si>
  <si>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</si>
  <si>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</si>
  <si>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</si>
  <si>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</si>
  <si>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</si>
  <si>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</si>
  <si>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</si>
  <si>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</si>
  <si>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</si>
  <si>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</si>
  <si>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</si>
  <si>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</si>
  <si>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</si>
  <si>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</si>
  <si>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</si>
  <si>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</si>
  <si>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</si>
  <si>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</si>
  <si>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</si>
  <si>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</si>
  <si>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</si>
  <si>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</si>
  <si>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</si>
  <si>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</si>
  <si>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</si>
  <si>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</si>
  <si>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</si>
  <si>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</si>
  <si>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</si>
  <si>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</si>
  <si>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</si>
  <si>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</si>
  <si>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</si>
  <si>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</si>
  <si>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</si>
  <si>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</si>
  <si>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</si>
  <si>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</si>
  <si>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</si>
  <si>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</si>
  <si>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</si>
  <si>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</si>
  <si>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</si>
  <si>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</si>
  <si>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</si>
  <si>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</si>
  <si>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</si>
  <si>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</si>
  <si>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</si>
  <si>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</si>
  <si>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</si>
  <si>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</si>
  <si>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</si>
  <si>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</si>
  <si>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</si>
  <si>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</si>
  <si>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</si>
  <si>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</si>
  <si>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</si>
  <si>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</si>
  <si>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</si>
  <si>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</si>
  <si>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</si>
  <si>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</si>
  <si>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</si>
  <si>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</si>
  <si>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</si>
  <si>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</si>
  <si>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</si>
  <si>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</si>
  <si>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</si>
  <si>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</si>
  <si>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</si>
  <si>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</si>
  <si>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</si>
  <si>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</si>
  <si>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</si>
  <si>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</si>
  <si>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</si>
  <si>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</si>
  <si>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</si>
  <si>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</si>
  <si>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</si>
  <si>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</si>
  <si>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</si>
  <si>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</si>
  <si>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</si>
  <si>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</si>
  <si>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</si>
  <si>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</si>
  <si>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</si>
  <si>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</si>
  <si>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</si>
  <si>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</si>
  <si>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</si>
  <si>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</si>
  <si>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</si>
  <si>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</si>
  <si>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</si>
  <si>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</si>
  <si>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</si>
  <si>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</si>
  <si>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</si>
  <si>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</si>
  <si>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</si>
  <si>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</si>
  <si>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</si>
  <si>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</si>
  <si>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</si>
  <si>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</si>
  <si>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</si>
  <si>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</si>
  <si>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</si>
  <si>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</si>
  <si>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</si>
  <si>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</si>
  <si>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</si>
  <si>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</si>
  <si>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</si>
  <si>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</si>
  <si>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</si>
  <si>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</si>
  <si>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</si>
  <si>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</si>
  <si>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</si>
  <si>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</si>
  <si>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</si>
  <si>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</si>
  <si>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</si>
  <si>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</si>
  <si>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</si>
  <si>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</si>
  <si>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</si>
  <si>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</si>
  <si>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</si>
  <si>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</si>
  <si>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</si>
  <si>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</si>
  <si>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</si>
  <si>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</si>
  <si>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</si>
  <si>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</si>
  <si>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</si>
  <si>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</si>
  <si>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</si>
  <si>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</si>
  <si>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</si>
  <si>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</si>
  <si>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</si>
  <si>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</si>
  <si>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</si>
  <si>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</si>
  <si>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</si>
  <si>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</si>
  <si>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</si>
  <si>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</si>
  <si>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</si>
  <si>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</si>
  <si>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</si>
  <si>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</si>
  <si>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</si>
  <si>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</si>
  <si>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</si>
  <si>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</si>
  <si>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</si>
  <si>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</si>
  <si>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</si>
  <si>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</si>
  <si>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</si>
  <si>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</si>
  <si>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</si>
  <si>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</si>
  <si>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</si>
  <si>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</si>
  <si>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</si>
  <si>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</si>
  <si>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</si>
  <si>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</si>
  <si>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</si>
  <si>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</si>
  <si>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</si>
  <si>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</si>
  <si>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</si>
  <si>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</si>
  <si>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</si>
  <si>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</si>
  <si>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</si>
  <si>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</si>
  <si>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</si>
  <si>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</si>
  <si>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</si>
  <si>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</si>
  <si>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</si>
  <si>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</si>
  <si>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</si>
  <si>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</si>
  <si>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</si>
  <si>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</si>
  <si>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</si>
  <si>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</si>
  <si>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</si>
  <si>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</si>
  <si>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</si>
  <si>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</si>
  <si>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</si>
  <si>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</si>
  <si>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</si>
  <si>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</si>
  <si>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</si>
  <si>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</si>
  <si>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</si>
  <si>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</si>
  <si>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</si>
  <si>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</si>
  <si>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</si>
  <si>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</si>
  <si>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</si>
  <si>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</si>
  <si>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</si>
  <si>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</si>
  <si>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</si>
  <si>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</si>
  <si>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</si>
  <si>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</si>
  <si>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</si>
  <si>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</si>
  <si>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</si>
  <si>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</si>
  <si>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</si>
  <si>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</si>
  <si>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</si>
  <si>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</si>
  <si>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</si>
  <si>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</si>
  <si>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</si>
  <si>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</si>
  <si>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</si>
  <si>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</si>
  <si>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</si>
  <si>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</si>
  <si>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</si>
  <si>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</si>
  <si>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</si>
  <si>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</si>
  <si>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</si>
  <si>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</si>
  <si>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</si>
  <si>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</si>
  <si>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</si>
  <si>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</si>
  <si>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</si>
  <si>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</si>
  <si>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</si>
  <si>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</si>
  <si>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</si>
  <si>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</si>
  <si>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</si>
  <si>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</si>
  <si>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</si>
  <si>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</si>
  <si>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</si>
  <si>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</si>
  <si>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</si>
  <si>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</si>
  <si>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</si>
  <si>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</si>
  <si>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</si>
  <si>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</si>
  <si>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</si>
  <si>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</si>
  <si>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</si>
  <si>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</si>
  <si>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</si>
  <si>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</si>
  <si>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</si>
  <si>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</si>
  <si>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</si>
  <si>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</si>
  <si>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</si>
  <si>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</si>
  <si>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</si>
  <si>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</si>
  <si>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</si>
  <si>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</si>
  <si>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</si>
  <si>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</si>
  <si>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</si>
  <si>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</si>
  <si>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</si>
  <si>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</si>
  <si>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</si>
  <si>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</si>
  <si>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</si>
  <si>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</si>
  <si>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</si>
  <si>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</si>
  <si>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</si>
  <si>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</si>
  <si>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</si>
  <si>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</si>
  <si>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</si>
  <si>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</si>
  <si>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</si>
  <si>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</si>
  <si>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</si>
  <si>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</si>
  <si>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</si>
  <si>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</si>
  <si>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</si>
  <si>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</si>
  <si>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</si>
  <si>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</si>
  <si>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</si>
  <si>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</si>
  <si>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</si>
  <si>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</si>
  <si>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</si>
  <si>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</si>
  <si>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</si>
  <si>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</si>
  <si>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</si>
  <si>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</si>
  <si>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</si>
  <si>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</si>
  <si>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</si>
  <si>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</si>
  <si>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</si>
  <si>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</si>
  <si>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</si>
  <si>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</si>
  <si>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</si>
  <si>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</si>
  <si>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</si>
  <si>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</si>
  <si>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</si>
  <si>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</si>
  <si>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</si>
  <si>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</si>
  <si>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</si>
  <si>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</si>
  <si>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</si>
  <si>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</si>
  <si>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</si>
  <si>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</si>
  <si>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</si>
  <si>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</si>
  <si>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</si>
  <si>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</si>
  <si>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</si>
  <si>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</si>
  <si>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</si>
  <si>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</si>
  <si>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</si>
  <si>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</si>
  <si>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</si>
  <si>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</si>
  <si>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</si>
  <si>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</si>
  <si>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</si>
  <si>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</si>
  <si>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</si>
  <si>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</si>
  <si>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</si>
  <si>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</si>
  <si>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</si>
  <si>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</si>
  <si>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</si>
  <si>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</si>
  <si>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</si>
  <si>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</si>
  <si>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</si>
  <si>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</si>
  <si>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</si>
  <si>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</si>
  <si>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</si>
  <si>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</si>
  <si>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</si>
  <si>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</si>
  <si>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</si>
  <si>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</si>
  <si>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</si>
  <si>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</si>
  <si>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</si>
  <si>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</si>
  <si>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</si>
  <si>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</si>
  <si>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</si>
  <si>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</si>
  <si>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</si>
  <si>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</si>
  <si>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</si>
  <si>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</si>
  <si>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</si>
  <si>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</si>
  <si>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</si>
  <si>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</si>
  <si>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</si>
  <si>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</si>
  <si>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</si>
  <si>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</si>
  <si>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</si>
  <si>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</si>
  <si>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</si>
  <si>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</si>
  <si>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</si>
  <si>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</si>
  <si>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</si>
  <si>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</si>
  <si>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</si>
  <si>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</si>
  <si>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</si>
  <si>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</si>
  <si>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</si>
  <si>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</si>
  <si>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</si>
  <si>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</si>
  <si>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</si>
  <si>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</si>
  <si>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</si>
  <si>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</si>
  <si>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</si>
  <si>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</si>
  <si>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</si>
  <si>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</si>
  <si>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</si>
  <si>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</si>
  <si>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</si>
  <si>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</si>
  <si>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</si>
  <si>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</si>
  <si>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</si>
  <si>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</si>
  <si>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</si>
  <si>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</si>
  <si>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</si>
  <si>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</si>
  <si>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</si>
  <si>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</si>
  <si>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</si>
  <si>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</si>
  <si>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</si>
  <si>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</si>
  <si>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</si>
  <si>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</si>
  <si>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</si>
  <si>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</si>
  <si>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</si>
  <si>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</si>
  <si>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</si>
  <si>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</si>
  <si>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</si>
  <si>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</si>
  <si>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</si>
  <si>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</si>
  <si>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</si>
  <si>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</si>
  <si>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</si>
  <si>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</si>
  <si>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</si>
  <si>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</si>
  <si>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</si>
  <si>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</si>
  <si>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</si>
  <si>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</si>
  <si>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</si>
  <si>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</si>
  <si>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</si>
  <si>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</si>
  <si>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</si>
  <si>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</si>
  <si>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</si>
  <si>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</si>
  <si>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</si>
  <si>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</si>
  <si>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</si>
  <si>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</si>
  <si>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</si>
  <si>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</si>
  <si>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</si>
  <si>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</si>
  <si>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</si>
  <si>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</si>
  <si>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</si>
  <si>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</si>
  <si>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</si>
  <si>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</si>
  <si>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</si>
  <si>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</si>
  <si>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</si>
  <si>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</si>
  <si>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</si>
  <si>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</si>
  <si>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</si>
  <si>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</si>
  <si>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</si>
  <si>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</si>
  <si>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</si>
  <si>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</si>
  <si>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</si>
  <si>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</si>
  <si>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</si>
  <si>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</si>
  <si>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</si>
  <si>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</si>
  <si>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</si>
  <si>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</si>
  <si>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</si>
  <si>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</si>
  <si>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</si>
  <si>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</si>
  <si>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</si>
  <si>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</si>
  <si>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</si>
  <si>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</si>
  <si>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</si>
  <si>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</si>
  <si>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</si>
  <si>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</si>
  <si>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</si>
  <si>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</si>
  <si>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</si>
  <si>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</si>
  <si>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</si>
  <si>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</si>
  <si>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</si>
  <si>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</si>
  <si>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</si>
  <si>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</si>
  <si>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</si>
  <si>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</si>
  <si>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</si>
  <si>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</si>
  <si>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</si>
  <si>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</si>
  <si>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</si>
  <si>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</si>
  <si>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</si>
  <si>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</si>
  <si>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</si>
  <si>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</si>
  <si>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</si>
  <si>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</si>
  <si>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</si>
  <si>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</si>
  <si>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</si>
  <si>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</si>
  <si>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</si>
  <si>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</si>
  <si>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</si>
  <si>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</si>
  <si>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</si>
  <si>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</si>
  <si>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</si>
  <si>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</si>
  <si>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</si>
  <si>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</si>
  <si>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</si>
  <si>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</si>
  <si>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</si>
  <si>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</si>
  <si>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</si>
  <si>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</si>
  <si>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</si>
  <si>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</si>
  <si>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</si>
  <si>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</si>
  <si>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</si>
  <si>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</si>
  <si>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</si>
  <si>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</si>
  <si>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</si>
  <si>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</si>
  <si>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</si>
  <si>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</si>
  <si>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</si>
  <si>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</si>
  <si>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</si>
  <si>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</si>
  <si>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</si>
  <si>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</si>
  <si>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</si>
  <si>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</si>
  <si>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</si>
  <si>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</si>
  <si>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</si>
  <si>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</si>
  <si>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</si>
  <si>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</si>
  <si>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</si>
  <si>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</si>
  <si>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</si>
  <si>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</si>
  <si>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</si>
  <si>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</si>
  <si>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</si>
  <si>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</si>
  <si>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</si>
  <si>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</si>
  <si>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</si>
  <si>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</si>
  <si>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</si>
  <si>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</si>
  <si>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</si>
  <si>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</si>
  <si>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</si>
  <si>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</si>
  <si>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</si>
  <si>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</si>
  <si>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</si>
  <si>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</si>
  <si>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</si>
  <si>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</si>
  <si>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</si>
  <si>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</si>
  <si>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</si>
  <si>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</si>
  <si>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</si>
  <si>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</si>
  <si>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</si>
  <si>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</si>
  <si>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</si>
  <si>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</si>
  <si>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</si>
  <si>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</si>
  <si>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</si>
  <si>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</si>
  <si>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</si>
  <si>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</si>
  <si>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</si>
  <si>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</si>
  <si>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</si>
  <si>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</si>
  <si>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</si>
  <si>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</si>
  <si>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</si>
  <si>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</si>
  <si>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</si>
  <si>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</si>
  <si>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</si>
  <si>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</si>
  <si>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</si>
  <si>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</si>
  <si>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</si>
  <si>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</si>
  <si>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</si>
  <si>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</si>
  <si>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</si>
  <si>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</si>
  <si>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</si>
  <si>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</si>
  <si>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</si>
  <si>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</si>
  <si>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</si>
  <si>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</si>
  <si>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</si>
  <si>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</si>
  <si>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</si>
  <si>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</si>
  <si>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</si>
  <si>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</si>
  <si>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</si>
  <si>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</si>
  <si>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</si>
  <si>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</si>
  <si>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</si>
  <si>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</si>
  <si>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</si>
  <si>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</si>
  <si>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</si>
  <si>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</si>
  <si>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</si>
  <si>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</si>
  <si>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</si>
  <si>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</si>
  <si>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</si>
  <si>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</si>
  <si>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</si>
  <si>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</si>
  <si>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</si>
  <si>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</si>
  <si>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</si>
  <si>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</si>
  <si>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</si>
  <si>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</si>
  <si>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</si>
  <si>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</si>
  <si>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</si>
  <si>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</si>
  <si>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</si>
  <si>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</si>
  <si>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</si>
  <si>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</si>
  <si>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</si>
  <si>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</si>
  <si>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</si>
  <si>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</si>
  <si>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</si>
  <si>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</si>
  <si>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</si>
  <si>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</si>
  <si>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</si>
  <si>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</si>
  <si>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</si>
  <si>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</si>
  <si>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</si>
  <si>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</si>
  <si>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</si>
  <si>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</si>
  <si>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</si>
  <si>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</si>
  <si>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</si>
  <si>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</si>
  <si>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</si>
  <si>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</si>
  <si>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</si>
  <si>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</si>
  <si>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</si>
  <si>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</si>
  <si>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</si>
  <si>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</si>
  <si>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</si>
  <si>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</si>
  <si>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</si>
  <si>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</si>
  <si>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</si>
  <si>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</si>
  <si>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</si>
  <si>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</si>
  <si>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</si>
  <si>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</si>
  <si>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</si>
  <si>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</si>
  <si>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</si>
  <si>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</si>
  <si>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</si>
  <si>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</si>
  <si>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</si>
  <si>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</si>
  <si>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</si>
  <si>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</si>
  <si>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</si>
  <si>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</si>
  <si>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</si>
  <si>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</si>
  <si>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</si>
  <si>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</si>
  <si>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</si>
  <si>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</si>
  <si>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</si>
  <si>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</si>
  <si>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</si>
  <si>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</si>
  <si>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</si>
  <si>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</si>
  <si>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</si>
  <si>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</si>
  <si>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</si>
  <si>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</si>
  <si>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</si>
  <si>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</si>
  <si>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</si>
  <si>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</si>
  <si>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</si>
  <si>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</si>
  <si>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</si>
  <si>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</si>
  <si>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</si>
  <si>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</si>
  <si>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</si>
  <si>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</si>
  <si>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</si>
  <si>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</si>
  <si>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</si>
  <si>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</si>
  <si>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</si>
  <si>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</si>
  <si>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</si>
  <si>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</si>
  <si>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</si>
  <si>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</si>
  <si>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</si>
  <si>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</si>
  <si>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</si>
  <si>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</si>
  <si>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</si>
  <si>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</si>
  <si>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</si>
  <si>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</si>
  <si>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</si>
  <si>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</si>
  <si>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</si>
  <si>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</si>
  <si>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</si>
  <si>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</si>
  <si>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</si>
  <si>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</si>
  <si>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</si>
  <si>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</si>
  <si>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</si>
  <si>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</si>
  <si>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</si>
  <si>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</si>
  <si>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</si>
  <si>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</si>
  <si>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</si>
  <si>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</si>
  <si>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</si>
  <si>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</si>
  <si>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</si>
  <si>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</si>
  <si>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</si>
  <si>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</si>
  <si>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</si>
  <si>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</si>
  <si>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</si>
  <si>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</si>
  <si>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</si>
  <si>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</si>
  <si>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</si>
  <si>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</si>
  <si>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</si>
  <si>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</si>
  <si>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</si>
  <si>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</si>
  <si>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</si>
  <si>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</si>
  <si>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</si>
  <si>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</si>
  <si>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</si>
  <si>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</si>
  <si>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</si>
  <si>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</si>
  <si>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</si>
  <si>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</si>
  <si>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</si>
  <si>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</si>
  <si>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</si>
  <si>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</si>
  <si>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</si>
  <si>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</si>
  <si>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</si>
  <si>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</si>
  <si>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</si>
  <si>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</si>
  <si>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</si>
  <si>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</si>
  <si>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</si>
  <si>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</si>
  <si>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</si>
  <si>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</si>
  <si>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</si>
  <si>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</si>
  <si>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</si>
  <si>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</si>
  <si>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</si>
  <si>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</si>
  <si>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</si>
  <si>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</si>
  <si>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</si>
  <si>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</si>
  <si>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</si>
  <si>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</si>
  <si>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</si>
  <si>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</si>
  <si>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</si>
  <si>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</si>
  <si>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</si>
  <si>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</si>
  <si>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</si>
  <si>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</si>
  <si>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</si>
  <si>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</si>
  <si>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</si>
  <si>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</si>
  <si>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</si>
  <si>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</si>
  <si>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</si>
  <si>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</si>
  <si>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</si>
  <si>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</si>
  <si>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</si>
  <si>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</si>
  <si>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</si>
  <si>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</si>
  <si>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</si>
  <si>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</si>
  <si>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</si>
  <si>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</si>
  <si>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</si>
  <si>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</si>
  <si>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</si>
  <si>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</si>
  <si>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</si>
  <si>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</si>
  <si>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</si>
  <si>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</si>
  <si>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</si>
  <si>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</si>
  <si>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</si>
  <si>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</si>
  <si>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</si>
  <si>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</si>
  <si>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</si>
  <si>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</si>
  <si>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</si>
  <si>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</si>
  <si>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</si>
  <si>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</si>
  <si>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</si>
  <si>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</si>
  <si>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</si>
  <si>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</si>
  <si>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</si>
  <si>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</si>
  <si>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</si>
  <si>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</si>
  <si>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</si>
  <si>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</si>
  <si>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</si>
  <si>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</si>
  <si>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</si>
  <si>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</si>
  <si>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</si>
  <si>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</si>
  <si>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</si>
  <si>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</si>
  <si>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</si>
  <si>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</si>
  <si>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</si>
  <si>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</si>
  <si>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</si>
  <si>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</si>
  <si>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</si>
  <si>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</si>
  <si>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</si>
  <si>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</si>
  <si>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</si>
  <si>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</si>
  <si>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</si>
  <si>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</si>
  <si>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</si>
  <si>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</si>
  <si>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</si>
  <si>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</si>
  <si>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</si>
  <si>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</si>
  <si>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</si>
  <si>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</si>
  <si>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</si>
  <si>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</si>
  <si>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</si>
  <si>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</si>
  <si>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</si>
  <si>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</si>
  <si>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</si>
  <si>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</si>
  <si>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</si>
  <si>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</si>
  <si>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</si>
  <si>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</si>
  <si>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</si>
  <si>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</si>
  <si>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</si>
  <si>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</si>
  <si>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</si>
  <si>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</si>
  <si>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</si>
  <si>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</si>
  <si>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</si>
  <si>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</si>
  <si>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</si>
  <si>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</si>
  <si>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</si>
  <si>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</si>
  <si>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</si>
  <si>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</si>
  <si>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</si>
  <si>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</si>
  <si>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</si>
  <si>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</si>
  <si>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</si>
  <si>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</si>
  <si>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</si>
  <si>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</si>
  <si>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</si>
  <si>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</si>
  <si>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</si>
  <si>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</si>
  <si>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</si>
  <si>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</si>
  <si>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</si>
  <si>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</si>
  <si>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</si>
  <si>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</si>
  <si>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</si>
  <si>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</si>
  <si>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</si>
  <si>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</si>
  <si>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</si>
  <si>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</si>
  <si>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</si>
  <si>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</si>
  <si>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</si>
  <si>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</si>
  <si>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</si>
  <si>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</si>
  <si>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</si>
  <si>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</si>
  <si>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</si>
  <si>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</si>
  <si>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</si>
  <si>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</si>
  <si>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</si>
  <si>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</si>
  <si>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</si>
  <si>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</si>
  <si>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</si>
  <si>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</si>
  <si>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</si>
  <si>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</si>
  <si>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</si>
  <si>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</si>
  <si>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</si>
  <si>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</si>
  <si>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</si>
  <si>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</si>
  <si>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</si>
  <si>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</si>
  <si>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</si>
  <si>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</si>
  <si>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</si>
  <si>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</si>
  <si>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</si>
  <si>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</si>
  <si>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</si>
  <si>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</si>
  <si>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</si>
  <si>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</si>
  <si>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</si>
  <si>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</si>
  <si>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</si>
  <si>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</si>
  <si>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</si>
  <si>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</si>
  <si>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</si>
  <si>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</si>
  <si>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</si>
  <si>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</si>
  <si>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</si>
  <si>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</si>
  <si>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</si>
  <si>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</si>
  <si>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</si>
  <si>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</si>
  <si>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</si>
  <si>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</si>
  <si>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</si>
  <si>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</si>
  <si>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</si>
  <si>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</si>
  <si>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</si>
  <si>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</si>
  <si>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</si>
  <si>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</si>
  <si>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</si>
  <si>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</si>
  <si>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</si>
  <si>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</si>
  <si>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</si>
  <si>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</si>
  <si>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</si>
  <si>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</si>
  <si>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</si>
  <si>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</si>
  <si>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</si>
  <si>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</si>
  <si>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</si>
  <si>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</si>
  <si>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</si>
  <si>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</si>
  <si>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</si>
  <si>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</si>
  <si>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</si>
  <si>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</si>
  <si>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</si>
  <si>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</si>
  <si>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</si>
  <si>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</si>
  <si>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</si>
  <si>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</si>
  <si>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</si>
  <si>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</si>
  <si>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</si>
  <si>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</si>
  <si>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</si>
  <si>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</si>
  <si>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</si>
  <si>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</si>
  <si>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</si>
  <si>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</si>
  <si>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</si>
  <si>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</si>
  <si>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</si>
  <si>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</si>
  <si>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</si>
  <si>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</si>
  <si>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</si>
  <si>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</si>
  <si>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</si>
  <si>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</si>
  <si>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</si>
  <si>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</si>
  <si>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</si>
  <si>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</si>
  <si>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</si>
  <si>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</si>
  <si>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</si>
  <si>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</si>
  <si>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</si>
  <si>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</si>
  <si>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</si>
  <si>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</si>
  <si>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</si>
  <si>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</si>
  <si>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</si>
  <si>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</si>
  <si>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</si>
  <si>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</si>
  <si>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</si>
  <si>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</si>
  <si>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</si>
  <si>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</si>
  <si>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</si>
  <si>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</si>
  <si>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</si>
  <si>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</si>
  <si>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</si>
  <si>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</si>
  <si>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</si>
  <si>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</si>
  <si>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</si>
  <si>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</si>
  <si>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</si>
  <si>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</si>
  <si>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</si>
  <si>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</si>
  <si>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</si>
  <si>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</si>
  <si>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</si>
  <si>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</si>
  <si>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</si>
  <si>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</si>
  <si>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</si>
  <si>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</si>
  <si>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</si>
  <si>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</si>
  <si>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</si>
  <si>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</si>
  <si>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</si>
  <si>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</si>
  <si>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</si>
  <si>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</si>
  <si>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</si>
  <si>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</si>
  <si>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</si>
  <si>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</si>
  <si>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</si>
  <si>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</si>
  <si>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</si>
  <si>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</si>
  <si>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</si>
  <si>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</si>
  <si>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</si>
  <si>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</si>
  <si>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</si>
  <si>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</si>
  <si>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</si>
  <si>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</si>
  <si>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</si>
  <si>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</si>
  <si>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</si>
  <si>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</si>
  <si>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</si>
  <si>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</si>
  <si>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</si>
  <si>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</si>
  <si>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</si>
  <si>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</si>
  <si>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</si>
  <si>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</si>
  <si>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</si>
  <si>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</si>
  <si>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</si>
  <si>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</si>
  <si>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</si>
  <si>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</si>
  <si>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</si>
  <si>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</si>
  <si>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</si>
  <si>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</si>
  <si>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</si>
  <si>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</si>
  <si>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</si>
  <si>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</si>
  <si>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</si>
  <si>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</si>
  <si>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</si>
  <si>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</si>
  <si>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</si>
  <si>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</si>
  <si>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</si>
  <si>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</si>
  <si>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</si>
  <si>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</si>
  <si>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</si>
  <si>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</si>
  <si>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</si>
  <si>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</si>
  <si>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</si>
  <si>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</si>
  <si>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</si>
  <si>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</si>
  <si>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</si>
  <si>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</si>
  <si>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</si>
  <si>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</si>
  <si>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</si>
  <si>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</si>
  <si>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</si>
  <si>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</si>
  <si>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</si>
  <si>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</si>
  <si>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</si>
  <si>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</si>
  <si>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</si>
  <si>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</si>
  <si>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</si>
  <si>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</si>
  <si>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</si>
  <si>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</si>
  <si>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</si>
  <si>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</si>
  <si>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</si>
  <si>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</si>
  <si>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</si>
  <si>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</si>
  <si>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</si>
  <si>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</si>
  <si>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</si>
  <si>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</si>
  <si>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</si>
  <si>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</si>
  <si>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</si>
  <si>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</si>
  <si>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</si>
  <si>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</si>
  <si>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</si>
  <si>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</si>
  <si>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</si>
  <si>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</si>
  <si>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</si>
  <si>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</si>
  <si>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</si>
  <si>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</si>
  <si>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</si>
  <si>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</si>
  <si>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</si>
  <si>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</si>
  <si>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</si>
  <si>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</si>
  <si>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</si>
  <si>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</si>
  <si>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</si>
  <si>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</si>
  <si>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</si>
  <si>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</si>
  <si>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</si>
  <si>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</si>
  <si>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</si>
  <si>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</si>
  <si>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</si>
  <si>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</si>
  <si>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</si>
  <si>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</si>
  <si>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</si>
  <si>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</si>
  <si>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</si>
  <si>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</si>
  <si>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</si>
  <si>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</si>
  <si>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</si>
  <si>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</si>
  <si>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</si>
  <si>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</si>
  <si>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</si>
  <si>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</si>
  <si>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</si>
  <si>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</si>
  <si>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</si>
  <si>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</si>
  <si>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</si>
  <si>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</si>
  <si>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</si>
  <si>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</si>
  <si>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</si>
  <si>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</si>
  <si>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</si>
  <si>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</si>
  <si>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</si>
  <si>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</si>
  <si>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</si>
  <si>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</si>
  <si>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</si>
  <si>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</si>
  <si>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</si>
  <si>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</si>
  <si>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</si>
  <si>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</si>
  <si>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</si>
  <si>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</si>
  <si>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</si>
  <si>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</si>
  <si>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</si>
  <si>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</si>
  <si>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</si>
  <si>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</si>
  <si>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</si>
  <si>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</si>
  <si>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</si>
  <si>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</si>
  <si>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</si>
  <si>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</si>
  <si>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</si>
  <si>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</si>
  <si>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</si>
  <si>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</si>
  <si>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</si>
  <si>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</si>
  <si>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</si>
  <si>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</si>
  <si>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</si>
  <si>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</si>
  <si>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</si>
  <si>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</si>
  <si>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</si>
  <si>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</si>
  <si>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</si>
  <si>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</si>
  <si>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</si>
  <si>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</si>
  <si>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</si>
  <si>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</si>
  <si>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</si>
  <si>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</si>
  <si>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</si>
  <si>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</si>
  <si>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</si>
  <si>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</si>
  <si>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</si>
  <si>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</si>
  <si>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</si>
  <si>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</si>
  <si>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</si>
  <si>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</si>
  <si>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</si>
  <si>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</si>
  <si>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</si>
  <si>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</si>
  <si>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</si>
  <si>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</si>
  <si>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</si>
  <si>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</si>
  <si>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</si>
  <si>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</si>
  <si>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</si>
  <si>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</si>
  <si>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</si>
  <si>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</si>
  <si>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</si>
  <si>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</si>
  <si>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</si>
  <si>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</si>
  <si>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</si>
  <si>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</si>
  <si>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</si>
  <si>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</si>
  <si>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</si>
  <si>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</si>
  <si>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</si>
  <si>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</si>
  <si>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</si>
  <si>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</si>
  <si>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</si>
  <si>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</si>
  <si>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</si>
  <si>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</si>
  <si>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</si>
  <si>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</si>
  <si>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</si>
  <si>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</si>
  <si>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</si>
  <si>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</si>
  <si>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</si>
  <si>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</si>
  <si>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</si>
  <si>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</si>
  <si>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</si>
  <si>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</si>
  <si>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</si>
  <si>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</si>
  <si>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</si>
  <si>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</si>
  <si>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</si>
  <si>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</si>
  <si>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</si>
  <si>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</si>
  <si>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</si>
  <si>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</si>
  <si>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</si>
  <si>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</si>
  <si>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</si>
  <si>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</si>
  <si>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</si>
  <si>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</si>
  <si>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</si>
  <si>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</si>
  <si>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</si>
  <si>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</si>
  <si>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</si>
  <si>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</si>
  <si>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</si>
  <si>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</si>
  <si>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</si>
  <si>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</si>
  <si>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</si>
  <si>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</si>
  <si>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</si>
  <si>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</si>
  <si>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</si>
  <si>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</si>
  <si>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</si>
  <si>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</si>
  <si>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</si>
  <si>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</si>
  <si>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</si>
  <si>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</si>
  <si>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</si>
  <si>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</si>
  <si>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</si>
  <si>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</si>
  <si>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</si>
  <si>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</si>
  <si>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</si>
  <si>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</si>
  <si>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</si>
  <si>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</si>
  <si>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</si>
  <si>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</si>
  <si>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</si>
  <si>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</si>
  <si>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</si>
  <si>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</si>
  <si>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</si>
  <si>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</si>
  <si>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</si>
  <si>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</si>
  <si>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</si>
  <si>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</si>
  <si>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</si>
  <si>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</si>
  <si>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</si>
  <si>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</si>
  <si>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</si>
  <si>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</si>
  <si>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</si>
  <si>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</si>
  <si>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</si>
  <si>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</si>
  <si>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</si>
  <si>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</si>
  <si>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</si>
  <si>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</si>
  <si>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</si>
  <si>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</si>
  <si>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</si>
  <si>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</si>
  <si>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</si>
  <si>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</si>
  <si>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</si>
  <si>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</si>
  <si>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</si>
  <si>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</si>
  <si>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</si>
  <si>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</si>
  <si>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</si>
  <si>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</si>
  <si>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</si>
  <si>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</si>
  <si>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</si>
  <si>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</si>
  <si>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</si>
  <si>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</si>
  <si>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</si>
  <si>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</si>
  <si>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</si>
  <si>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</si>
  <si>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</si>
  <si>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</si>
  <si>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</si>
  <si>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</si>
  <si>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</si>
  <si>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</si>
  <si>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</si>
  <si>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</si>
  <si>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</si>
  <si>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</si>
  <si>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</si>
  <si>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</si>
  <si>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</si>
  <si>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</si>
  <si>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</si>
  <si>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</si>
  <si>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</si>
  <si>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</si>
  <si>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</si>
  <si>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</si>
  <si>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</si>
  <si>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</si>
  <si>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</si>
  <si>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</si>
  <si>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</si>
  <si>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</si>
  <si>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</si>
  <si>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</si>
  <si>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</si>
  <si>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</si>
  <si>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</si>
  <si>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</si>
  <si>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</si>
  <si>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</si>
  <si>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</si>
  <si>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</si>
  <si>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</si>
  <si>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</si>
  <si>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</si>
  <si>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</si>
  <si>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</si>
  <si>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</si>
  <si>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</si>
  <si>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</si>
  <si>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</si>
  <si>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</si>
  <si>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</si>
  <si>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</si>
  <si>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</si>
  <si>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</si>
  <si>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</si>
  <si>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</si>
  <si>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</si>
  <si>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</si>
  <si>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</si>
  <si>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</si>
  <si>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</si>
  <si>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</si>
  <si>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</si>
  <si>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</si>
  <si>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</si>
  <si>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</si>
  <si>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</si>
  <si>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</si>
  <si>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</si>
  <si>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</si>
  <si>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</si>
  <si>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</si>
  <si>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</si>
  <si>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</si>
  <si>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</si>
  <si>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</si>
  <si>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</si>
  <si>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</si>
  <si>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</si>
  <si>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</si>
  <si>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</si>
  <si>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</si>
  <si>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</si>
  <si>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</si>
  <si>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</si>
  <si>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</si>
  <si>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</si>
  <si>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</si>
  <si>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</si>
  <si>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</si>
  <si>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</si>
  <si>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</si>
  <si>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</si>
  <si>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</si>
  <si>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</si>
  <si>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</si>
  <si>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</si>
  <si>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</si>
  <si>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</si>
  <si>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</si>
  <si>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</si>
  <si>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</si>
  <si>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</si>
  <si>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</si>
  <si>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</si>
  <si>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</si>
  <si>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</si>
  <si>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</si>
  <si>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</si>
  <si>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</si>
  <si>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</si>
  <si>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</si>
  <si>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</si>
  <si>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</si>
  <si>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</si>
  <si>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</si>
  <si>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</si>
  <si>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</si>
  <si>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</si>
  <si>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</si>
  <si>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</si>
  <si>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</si>
  <si>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</si>
  <si>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</si>
  <si>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</si>
  <si>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</si>
  <si>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</si>
  <si>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</si>
  <si>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</si>
  <si>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</si>
  <si>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</si>
  <si>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</si>
  <si>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</si>
  <si>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</si>
  <si>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</si>
  <si>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</si>
  <si>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</si>
  <si>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</si>
  <si>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</si>
  <si>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</si>
  <si>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</si>
  <si>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</si>
  <si>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</si>
  <si>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</si>
  <si>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</si>
  <si>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</si>
  <si>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</si>
  <si>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</si>
  <si>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</si>
  <si>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</si>
  <si>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</si>
  <si>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</si>
  <si>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</si>
  <si>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</si>
  <si>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</si>
  <si>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</si>
  <si>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</si>
  <si>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</si>
  <si>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</si>
  <si>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</si>
  <si>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</si>
  <si>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</si>
  <si>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</si>
  <si>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</si>
  <si>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</si>
  <si>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</si>
  <si>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</si>
  <si>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</si>
  <si>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</si>
  <si>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</si>
  <si>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</si>
  <si>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</si>
  <si>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</si>
  <si>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</si>
  <si>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</si>
  <si>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</si>
  <si>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</si>
  <si>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</si>
  <si>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</si>
  <si>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</si>
  <si>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</si>
  <si>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</si>
  <si>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</si>
  <si>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</si>
  <si>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</si>
  <si>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</si>
  <si>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</si>
  <si>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</si>
  <si>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</si>
  <si>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</si>
  <si>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</si>
  <si>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</si>
  <si>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</si>
  <si>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</si>
  <si>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</si>
  <si>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</si>
  <si>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</si>
  <si>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</si>
  <si>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</si>
  <si>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</si>
  <si>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</si>
  <si>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</si>
  <si>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</si>
  <si>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</si>
  <si>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</si>
  <si>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</si>
  <si>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</si>
  <si>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</si>
  <si>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</si>
  <si>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</si>
  <si>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</si>
  <si>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</si>
  <si>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</si>
  <si>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</si>
  <si>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</si>
  <si>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</si>
  <si>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</si>
  <si>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</si>
  <si>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</si>
  <si>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</si>
  <si>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</si>
  <si>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</si>
  <si>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</si>
  <si>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</si>
  <si>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</si>
  <si>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</si>
  <si>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</si>
  <si>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</si>
  <si>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</si>
  <si>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</si>
  <si>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</si>
  <si>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</si>
  <si>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</si>
  <si>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</si>
  <si>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</si>
  <si>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</si>
  <si>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</si>
  <si>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</si>
  <si>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</si>
  <si>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</si>
  <si>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</si>
  <si>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</si>
  <si>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</si>
  <si>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</si>
  <si>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</si>
  <si>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</si>
  <si>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</si>
  <si>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</si>
  <si>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</si>
  <si>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</si>
  <si>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</si>
  <si>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</si>
  <si>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</si>
  <si>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</si>
  <si>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</si>
  <si>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</si>
  <si>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</si>
  <si>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</si>
  <si>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</si>
  <si>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</si>
  <si>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</si>
  <si>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</si>
  <si>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</si>
  <si>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</si>
  <si>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</si>
  <si>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</si>
  <si>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</si>
  <si>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</si>
  <si>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</si>
  <si>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</si>
  <si>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</si>
  <si>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</si>
  <si>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</si>
  <si>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</si>
  <si>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</si>
  <si>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</si>
  <si>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</si>
  <si>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</si>
  <si>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</si>
  <si>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</si>
  <si>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</si>
  <si>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</si>
  <si>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</si>
  <si>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</si>
  <si>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</si>
  <si>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</si>
  <si>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</si>
  <si>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</si>
  <si>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</si>
  <si>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</si>
  <si>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</si>
  <si>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</si>
  <si>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</si>
  <si>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</si>
  <si>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</si>
  <si>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</si>
  <si>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</si>
  <si>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</si>
  <si>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</si>
  <si>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</si>
  <si>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</si>
  <si>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</si>
  <si>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</si>
  <si>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</si>
  <si>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</si>
  <si>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</si>
  <si>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</si>
  <si>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</si>
  <si>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</si>
  <si>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</si>
  <si>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</si>
  <si>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</si>
  <si>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</si>
  <si>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</si>
  <si>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</si>
  <si>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</si>
  <si>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</si>
  <si>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</si>
  <si>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</si>
  <si>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</si>
  <si>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</si>
  <si>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</si>
  <si>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</si>
  <si>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</si>
  <si>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</si>
  <si>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</si>
  <si>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</si>
  <si>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</si>
  <si>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</si>
  <si>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</si>
  <si>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</si>
  <si>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</si>
  <si>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</si>
  <si>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</si>
  <si>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</si>
  <si>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</si>
  <si>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</si>
  <si>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</si>
  <si>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</si>
  <si>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</si>
  <si>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</si>
  <si>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</si>
  <si>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</si>
  <si>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</si>
  <si>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</si>
  <si>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</si>
  <si>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</si>
  <si>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</si>
  <si>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</si>
  <si>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</si>
  <si>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</si>
  <si>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</si>
  <si>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</si>
  <si>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</si>
  <si>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</si>
  <si>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</si>
  <si>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</si>
  <si>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</si>
  <si>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</si>
  <si>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</si>
  <si>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</si>
  <si>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</si>
  <si>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</si>
  <si>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</si>
  <si>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</si>
  <si>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</si>
  <si>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</si>
  <si>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</si>
  <si>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</si>
  <si>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</si>
  <si>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</si>
  <si>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</si>
  <si>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</si>
  <si>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</si>
  <si>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</si>
  <si>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</si>
  <si>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</si>
  <si>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</si>
  <si>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</si>
  <si>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</si>
  <si>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</si>
  <si>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</si>
  <si>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</si>
  <si>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</si>
  <si>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</si>
  <si>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</si>
  <si>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</si>
  <si>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</si>
  <si>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</si>
  <si>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</si>
  <si>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</si>
  <si>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</si>
  <si>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</si>
  <si>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</si>
  <si>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</si>
  <si>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</si>
  <si>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</si>
  <si>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</si>
  <si>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</si>
  <si>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</si>
  <si>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</si>
  <si>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</si>
  <si>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</si>
  <si>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</si>
  <si>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</si>
  <si>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</si>
  <si>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</si>
  <si>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</si>
  <si>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</si>
  <si>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</si>
  <si>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</si>
  <si>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</si>
  <si>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</si>
  <si>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</si>
  <si>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</si>
  <si>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</si>
  <si>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</si>
  <si>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</si>
  <si>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</si>
  <si>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</si>
  <si>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</si>
  <si>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</si>
  <si>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</si>
  <si>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</si>
  <si>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</si>
  <si>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</si>
  <si>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</si>
  <si>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</si>
  <si>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</si>
  <si>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</si>
  <si>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</si>
  <si>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</si>
  <si>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</si>
  <si>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</si>
  <si>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</si>
  <si>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</si>
  <si>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</si>
  <si>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</si>
  <si>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</si>
  <si>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</si>
  <si>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</si>
  <si>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</si>
  <si>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</si>
  <si>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</si>
  <si>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</si>
  <si>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</si>
  <si>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</si>
  <si>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</si>
  <si>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</si>
  <si>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</si>
  <si>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</si>
  <si>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</si>
  <si>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</si>
  <si>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</si>
  <si>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</si>
  <si>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</si>
  <si>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</si>
  <si>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</si>
  <si>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</si>
  <si>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</si>
  <si>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</si>
  <si>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</si>
  <si>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</si>
  <si>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</si>
  <si>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</si>
  <si>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</si>
  <si>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</si>
  <si>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</si>
  <si>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</si>
  <si>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</si>
  <si>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</si>
  <si>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</si>
  <si>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</si>
  <si>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</si>
  <si>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</si>
  <si>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</si>
  <si>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</si>
  <si>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</si>
  <si>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</si>
  <si>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</si>
  <si>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</si>
  <si>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</si>
  <si>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</si>
  <si>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</si>
  <si>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</si>
  <si>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</si>
  <si>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</si>
  <si>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</si>
  <si>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</si>
  <si>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</si>
  <si>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</si>
  <si>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</si>
  <si>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</si>
  <si>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</si>
  <si>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</si>
  <si>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</si>
  <si>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</si>
  <si>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</si>
  <si>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</si>
  <si>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</si>
  <si>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</si>
  <si>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</si>
  <si>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</si>
  <si>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</si>
  <si>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</si>
  <si>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</si>
  <si>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</si>
  <si>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</si>
  <si>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</si>
  <si>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</si>
  <si>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</si>
  <si>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</si>
  <si>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</si>
  <si>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</si>
  <si>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</si>
  <si>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</si>
  <si>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</si>
  <si>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</si>
  <si>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</si>
  <si>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</si>
  <si>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</si>
  <si>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</si>
  <si>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</si>
  <si>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</si>
  <si>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</si>
  <si>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</si>
  <si>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</si>
  <si>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</si>
  <si>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</si>
  <si>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</si>
  <si>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</si>
  <si>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</si>
  <si>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</si>
  <si>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</si>
  <si>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</si>
  <si>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</si>
  <si>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</si>
  <si>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</si>
  <si>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</si>
  <si>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</si>
  <si>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</si>
  <si>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</si>
  <si>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</si>
  <si>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</si>
  <si>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</si>
  <si>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</si>
  <si>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</si>
  <si>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</si>
  <si>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</si>
  <si>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</si>
  <si>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</si>
  <si>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</si>
  <si>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</si>
  <si>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</si>
  <si>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</si>
  <si>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</si>
  <si>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</si>
  <si>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</si>
  <si>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</si>
  <si>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</si>
  <si>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</si>
  <si>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</si>
  <si>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</si>
  <si>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</si>
  <si>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</si>
  <si>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</si>
  <si>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</si>
  <si>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</si>
  <si>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</si>
  <si>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</si>
  <si>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</si>
  <si>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</si>
  <si>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</si>
  <si>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</si>
  <si>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</si>
  <si>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</si>
  <si>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</si>
  <si>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</si>
  <si>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</si>
  <si>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</si>
  <si>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</si>
  <si>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</si>
  <si>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</si>
  <si>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</si>
  <si>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</si>
  <si>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</si>
  <si>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</si>
  <si>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</si>
  <si>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</si>
  <si>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</si>
  <si>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</si>
  <si>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</si>
  <si>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</si>
  <si>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</si>
  <si>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</si>
  <si>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</si>
  <si>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</si>
  <si>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</si>
  <si>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</si>
  <si>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</si>
  <si>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</si>
  <si>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</si>
  <si>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</si>
  <si>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</si>
  <si>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</si>
  <si>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</si>
  <si>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</si>
  <si>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</si>
  <si>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</si>
  <si>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</si>
  <si>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</si>
  <si>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</si>
  <si>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</si>
  <si>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</si>
  <si>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</si>
  <si>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</si>
  <si>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</si>
  <si>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</si>
  <si>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</si>
  <si>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</si>
  <si>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</si>
  <si>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</si>
  <si>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</si>
  <si>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</si>
  <si>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</si>
  <si>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</si>
  <si>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</si>
  <si>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</si>
  <si>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</si>
  <si>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</si>
  <si>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</si>
  <si>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</si>
  <si>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</si>
  <si>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</si>
  <si>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</si>
  <si>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</si>
  <si>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</si>
  <si>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</si>
  <si>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</si>
  <si>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</si>
  <si>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</si>
  <si>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</si>
  <si>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</si>
  <si>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</si>
  <si>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</si>
  <si>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</si>
  <si>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</si>
  <si>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</si>
  <si>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</si>
  <si>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</si>
  <si>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</si>
  <si>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</si>
  <si>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</si>
  <si>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</si>
  <si>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</si>
  <si>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</si>
  <si>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</si>
  <si>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</si>
  <si>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</si>
  <si>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</si>
  <si>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</si>
  <si>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</si>
  <si>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</si>
  <si>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</si>
  <si>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</si>
  <si>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</si>
  <si>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</si>
  <si>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</si>
  <si>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</si>
  <si>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</si>
  <si>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</si>
  <si>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</si>
  <si>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</si>
  <si>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</si>
  <si>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</si>
  <si>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</si>
  <si>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</si>
  <si>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</si>
  <si>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</si>
  <si>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</si>
  <si>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</si>
  <si>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</si>
  <si>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</si>
  <si>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</si>
  <si>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</si>
  <si>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</si>
  <si>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</si>
  <si>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</si>
  <si>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</si>
  <si>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</si>
  <si>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</si>
  <si>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</si>
  <si>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</si>
  <si>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</si>
  <si>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</si>
  <si>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</si>
  <si>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</si>
  <si>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</si>
  <si>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</si>
  <si>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</si>
  <si>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</si>
  <si>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</si>
  <si>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</si>
  <si>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</si>
  <si>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</si>
  <si>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</si>
  <si>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</si>
  <si>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</si>
  <si>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</si>
  <si>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</si>
  <si>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</si>
  <si>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</si>
  <si>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</si>
  <si>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</si>
  <si>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</si>
  <si>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</si>
  <si>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</si>
  <si>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</si>
  <si>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</si>
  <si>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</si>
  <si>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</si>
  <si>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</si>
  <si>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</si>
  <si>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</si>
  <si>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</si>
  <si>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</si>
  <si>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</si>
  <si>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</si>
  <si>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</si>
  <si>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</si>
  <si>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</si>
  <si>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</si>
  <si>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</si>
  <si>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</si>
  <si>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</si>
  <si>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</si>
  <si>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</si>
  <si>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</si>
  <si>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</si>
  <si>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</si>
  <si>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</si>
  <si>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</si>
  <si>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</si>
  <si>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</si>
  <si>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</si>
  <si>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</si>
  <si>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</si>
  <si>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</si>
  <si>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</si>
  <si>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</si>
  <si>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</si>
  <si>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</si>
  <si>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</si>
  <si>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</si>
  <si>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</si>
  <si>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</si>
  <si>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</si>
  <si>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</si>
  <si>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</si>
  <si>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</si>
  <si>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</si>
  <si>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</si>
  <si>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</si>
  <si>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</si>
  <si>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</si>
  <si>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</si>
  <si>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</si>
  <si>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</si>
  <si>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</si>
  <si>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</si>
  <si>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</si>
  <si>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</si>
  <si>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</si>
  <si>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</si>
  <si>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</si>
  <si>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</si>
  <si>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</si>
  <si>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</si>
  <si>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</si>
  <si>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</si>
  <si>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</si>
  <si>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</si>
  <si>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</si>
  <si>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</si>
  <si>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</si>
  <si>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</si>
  <si>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</si>
  <si>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</si>
  <si>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</si>
  <si>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</si>
  <si>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</si>
  <si>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</si>
  <si>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</si>
  <si>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</si>
  <si>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</si>
  <si>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</si>
  <si>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</si>
  <si>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</si>
  <si>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</si>
  <si>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</si>
  <si>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</si>
  <si>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</si>
  <si>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</si>
  <si>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</si>
  <si>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</si>
  <si>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</si>
  <si>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</si>
  <si>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</si>
  <si>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</si>
  <si>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</si>
  <si>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</si>
  <si>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</si>
  <si>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</si>
  <si>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</si>
  <si>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</si>
  <si>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</si>
  <si>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</si>
  <si>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</si>
  <si>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</si>
  <si>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</si>
  <si>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</si>
  <si>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</si>
  <si>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</si>
  <si>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</si>
  <si>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</si>
  <si>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</si>
  <si>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</si>
  <si>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</si>
  <si>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</si>
  <si>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</si>
  <si>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</si>
  <si>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</si>
  <si>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</si>
  <si>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</si>
  <si>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</si>
  <si>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</si>
  <si>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</si>
  <si>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</si>
  <si>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</si>
  <si>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</si>
  <si>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</si>
  <si>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</si>
  <si>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</si>
  <si>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</si>
  <si>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</si>
  <si>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</si>
  <si>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</si>
  <si>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</si>
  <si>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</si>
  <si>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</si>
  <si>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</si>
  <si>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</si>
  <si>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</si>
  <si>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</si>
  <si>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</si>
  <si>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</si>
  <si>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</si>
  <si>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</si>
  <si>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</si>
  <si>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</si>
  <si>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</si>
  <si>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</si>
  <si>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</si>
  <si>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</si>
  <si>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</si>
  <si>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</si>
  <si>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</si>
  <si>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</si>
  <si>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</si>
  <si>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</si>
  <si>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</si>
  <si>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</si>
  <si>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</si>
  <si>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</si>
  <si>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</si>
  <si>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</si>
  <si>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</si>
  <si>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</si>
  <si>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</si>
  <si>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</si>
  <si>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</si>
  <si>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</si>
  <si>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</si>
  <si>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</si>
  <si>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</si>
  <si>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</si>
  <si>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</si>
  <si>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</si>
  <si>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</si>
  <si>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</si>
  <si>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</si>
  <si>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</si>
  <si>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</si>
  <si>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</si>
  <si>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</si>
  <si>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</si>
  <si>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</si>
  <si>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</si>
  <si>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</si>
  <si>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</si>
  <si>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</si>
  <si>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</si>
  <si>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</si>
  <si>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</si>
  <si>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</si>
  <si>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</si>
  <si>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</si>
  <si>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</si>
  <si>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</si>
  <si>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</si>
  <si>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</si>
  <si>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</si>
  <si>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</si>
  <si>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</si>
  <si>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</si>
  <si>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</si>
  <si>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</si>
  <si>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</si>
  <si>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</si>
  <si>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</si>
  <si>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</si>
  <si>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</si>
  <si>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</si>
  <si>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</si>
  <si>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</si>
  <si>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</si>
  <si>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</si>
  <si>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</si>
  <si>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</si>
  <si>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</si>
  <si>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</si>
  <si>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</si>
  <si>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</si>
  <si>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</si>
  <si>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</si>
  <si>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</si>
  <si>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</si>
  <si>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</si>
  <si>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</si>
  <si>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</si>
  <si>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</si>
  <si>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</si>
  <si>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</si>
  <si>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</si>
  <si>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</si>
  <si>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</si>
  <si>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</si>
  <si>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</si>
  <si>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</si>
  <si>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</si>
  <si>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</si>
  <si>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</si>
  <si>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</si>
  <si>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</si>
  <si>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</si>
  <si>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</si>
  <si>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</si>
  <si>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</si>
  <si>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</si>
  <si>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</si>
  <si>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</si>
  <si>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</si>
  <si>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</si>
  <si>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</si>
  <si>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</si>
  <si>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</si>
  <si>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</si>
  <si>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</si>
  <si>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</si>
  <si>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</si>
  <si>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</si>
  <si>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</si>
  <si>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</si>
  <si>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</si>
  <si>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</si>
  <si>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</si>
  <si>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</si>
  <si>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</si>
  <si>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</si>
  <si>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</si>
  <si>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</si>
  <si>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</si>
  <si>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</si>
  <si>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</si>
  <si>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</si>
  <si>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</si>
  <si>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</si>
  <si>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</si>
  <si>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</si>
  <si>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</si>
  <si>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</si>
  <si>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</si>
  <si>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</si>
  <si>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</si>
  <si>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</si>
  <si>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</si>
  <si>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</si>
  <si>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</si>
  <si>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</si>
  <si>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</si>
  <si>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</si>
  <si>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</si>
  <si>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</si>
  <si>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</si>
  <si>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</si>
  <si>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</si>
  <si>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</si>
  <si>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</si>
  <si>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</si>
  <si>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</si>
  <si>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</si>
  <si>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</si>
  <si>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</si>
  <si>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</si>
  <si>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</si>
  <si>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</si>
  <si>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</si>
  <si>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</si>
  <si>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</si>
  <si>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</si>
  <si>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</si>
  <si>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</si>
  <si>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</si>
  <si>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</si>
  <si>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</si>
  <si>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</si>
  <si>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</si>
  <si>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</si>
  <si>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</si>
  <si>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</si>
  <si>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</si>
  <si>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</si>
  <si>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</si>
  <si>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</si>
  <si>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</si>
  <si>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</si>
  <si>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</si>
  <si>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</si>
  <si>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</si>
  <si>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</si>
  <si>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</si>
  <si>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</si>
  <si>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</si>
  <si>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</si>
  <si>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</si>
  <si>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</si>
  <si>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</si>
  <si>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</si>
  <si>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</si>
  <si>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</si>
  <si>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</si>
  <si>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</si>
  <si>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</si>
  <si>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</si>
  <si>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</si>
  <si>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</si>
  <si>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</si>
  <si>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</si>
  <si>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</si>
  <si>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</si>
  <si>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</si>
  <si>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</si>
  <si>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</si>
  <si>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</si>
  <si>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</si>
  <si>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</si>
  <si>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</si>
  <si>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</si>
  <si>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</si>
  <si>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</si>
  <si>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</si>
  <si>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</si>
  <si>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</si>
  <si>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</si>
  <si>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</si>
  <si>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</si>
  <si>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</si>
  <si>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</si>
  <si>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</si>
  <si>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</si>
  <si>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</si>
  <si>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</si>
  <si>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</si>
  <si>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</si>
  <si>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</si>
  <si>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</si>
  <si>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</si>
  <si>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</si>
  <si>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</si>
  <si>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</si>
  <si>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</si>
  <si>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</si>
  <si>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</si>
  <si>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</si>
  <si>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</si>
  <si>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</si>
  <si>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</si>
  <si>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</si>
  <si>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</si>
  <si>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</si>
  <si>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</si>
  <si>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</si>
  <si>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</si>
  <si>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</si>
  <si>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</si>
  <si>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</si>
  <si>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</si>
  <si>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</si>
  <si>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</si>
  <si>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</si>
  <si>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</si>
  <si>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</si>
  <si>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</si>
  <si>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</si>
  <si>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</si>
  <si>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</si>
  <si>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</si>
  <si>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</si>
  <si>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</si>
  <si>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</si>
  <si>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</si>
  <si>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</si>
  <si>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</si>
  <si>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</si>
  <si>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</si>
  <si>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</si>
  <si>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</si>
  <si>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</si>
  <si>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</si>
  <si>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</si>
  <si>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</si>
  <si>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</si>
  <si>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</si>
  <si>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</si>
  <si>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</si>
  <si>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</si>
  <si>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</si>
  <si>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</si>
  <si>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</si>
  <si>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</si>
  <si>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</si>
  <si>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</si>
  <si>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</si>
  <si>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</si>
  <si>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</si>
  <si>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</si>
  <si>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</si>
  <si>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</si>
  <si>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</si>
  <si>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</si>
  <si>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</si>
  <si>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</si>
  <si>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</si>
  <si>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</si>
  <si>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</si>
  <si>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</si>
  <si>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</si>
  <si>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</si>
  <si>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</si>
  <si>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</si>
  <si>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</si>
  <si>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</si>
  <si>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</si>
  <si>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</si>
  <si>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</si>
  <si>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</si>
  <si>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</si>
  <si>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</si>
  <si>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</si>
  <si>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</si>
  <si>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</si>
  <si>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</si>
  <si>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</si>
  <si>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</si>
  <si>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</si>
  <si>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</si>
  <si>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</si>
  <si>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</si>
  <si>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</si>
  <si>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</si>
  <si>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</si>
  <si>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</si>
  <si>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</si>
  <si>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</si>
  <si>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</si>
  <si>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</si>
  <si>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</si>
  <si>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</si>
  <si>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</si>
  <si>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</si>
  <si>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</si>
  <si>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</si>
  <si>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</si>
  <si>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</si>
  <si>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</si>
  <si>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</si>
  <si>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</si>
  <si>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</si>
  <si>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</si>
  <si>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</si>
  <si>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</si>
  <si>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</si>
  <si>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</si>
  <si>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</si>
  <si>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</si>
  <si>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</si>
  <si>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</si>
  <si>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</si>
  <si>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</si>
  <si>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</si>
  <si>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</si>
  <si>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</si>
  <si>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</si>
  <si>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</si>
  <si>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</si>
  <si>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</si>
  <si>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</si>
  <si>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</si>
  <si>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</si>
  <si>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</si>
  <si>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</si>
  <si>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</si>
  <si>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</si>
  <si>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</si>
  <si>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</si>
  <si>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</si>
  <si>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</si>
  <si>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</si>
  <si>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</si>
  <si>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</si>
  <si>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</si>
  <si>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</si>
  <si>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</si>
  <si>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</si>
  <si>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</si>
  <si>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</si>
  <si>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</si>
  <si>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</si>
  <si>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</si>
  <si>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</si>
  <si>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</si>
  <si>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</si>
  <si>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</si>
  <si>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</si>
  <si>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</si>
  <si>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</si>
  <si>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</si>
  <si>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</si>
  <si>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</si>
  <si>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</si>
  <si>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</si>
  <si>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</si>
  <si>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</si>
  <si>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</si>
  <si>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</si>
  <si>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</si>
  <si>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</si>
  <si>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</si>
  <si>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</si>
  <si>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</si>
  <si>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</si>
  <si>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</si>
  <si>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</si>
  <si>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</si>
  <si>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</si>
  <si>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</si>
  <si>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</si>
  <si>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</si>
  <si>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</si>
  <si>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</si>
  <si>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</si>
  <si>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</si>
  <si>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</si>
  <si>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</si>
  <si>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</si>
  <si>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</si>
  <si>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</si>
  <si>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</si>
  <si>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</si>
  <si>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</si>
  <si>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</si>
  <si>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</si>
  <si>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</si>
  <si>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</si>
  <si>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</si>
  <si>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</si>
  <si>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</si>
  <si>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</si>
  <si>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</si>
  <si>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</si>
  <si>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</si>
  <si>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</si>
  <si>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</si>
  <si>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</si>
  <si>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</si>
  <si>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</si>
  <si>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</si>
  <si>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</si>
  <si>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</si>
  <si>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</si>
  <si>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</si>
  <si>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</si>
  <si>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</si>
  <si>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</si>
  <si>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</si>
  <si>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</si>
  <si>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</si>
  <si>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</si>
  <si>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</si>
  <si>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</si>
  <si>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</si>
  <si>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</si>
  <si>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</si>
  <si>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</si>
  <si>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</si>
  <si>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</si>
  <si>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</si>
  <si>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</si>
  <si>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</si>
  <si>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</si>
  <si>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</si>
  <si>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</si>
  <si>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</si>
  <si>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</si>
  <si>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</si>
  <si>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</si>
  <si>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</si>
  <si>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</si>
  <si>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</si>
  <si>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</si>
  <si>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</si>
  <si>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</si>
  <si>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</si>
  <si>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</si>
  <si>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</si>
  <si>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</si>
  <si>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</si>
  <si>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</si>
  <si>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</si>
  <si>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</si>
  <si>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</si>
  <si>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</si>
  <si>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</si>
  <si>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</si>
  <si>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</si>
  <si>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</si>
  <si>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</si>
  <si>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</si>
  <si>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</si>
  <si>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</si>
  <si>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</si>
  <si>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</si>
  <si>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</si>
  <si>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</si>
  <si>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</si>
  <si>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</si>
  <si>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</si>
  <si>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</si>
  <si>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</si>
  <si>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</si>
  <si>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</si>
  <si>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</si>
  <si>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</si>
  <si>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</si>
  <si>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</si>
  <si>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</si>
  <si>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</si>
  <si>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</si>
  <si>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</si>
  <si>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</si>
  <si>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</si>
  <si>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</si>
  <si>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</si>
  <si>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</si>
  <si>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</si>
  <si>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</si>
  <si>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</si>
  <si>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</si>
  <si>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</si>
  <si>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</si>
  <si>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</si>
  <si>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</si>
  <si>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</si>
  <si>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</si>
  <si>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</si>
  <si>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</si>
  <si>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</si>
  <si>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</si>
  <si>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</si>
  <si>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</si>
  <si>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</si>
  <si>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</si>
  <si>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</si>
  <si>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</si>
  <si>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</si>
  <si>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</si>
  <si>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</si>
  <si>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</si>
  <si>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</si>
  <si>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</si>
  <si>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</si>
  <si>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</si>
  <si>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</si>
  <si>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</si>
  <si>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</si>
  <si>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</si>
  <si>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</si>
  <si>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</si>
  <si>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</si>
  <si>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</si>
  <si>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</si>
  <si>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</si>
  <si>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</si>
  <si>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</si>
  <si>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</si>
  <si>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</si>
  <si>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</si>
  <si>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</si>
  <si>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</si>
  <si>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</si>
  <si>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</si>
  <si>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</si>
  <si>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</si>
  <si>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</si>
  <si>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</si>
  <si>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</si>
  <si>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</si>
  <si>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</si>
  <si>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</si>
  <si>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</si>
  <si>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</si>
  <si>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</si>
  <si>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</si>
  <si>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</si>
  <si>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</si>
  <si>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</si>
  <si>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</si>
  <si>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</si>
  <si>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</si>
  <si>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</si>
  <si>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</si>
  <si>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</si>
  <si>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</si>
  <si>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</si>
  <si>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</si>
  <si>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</si>
  <si>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</si>
  <si>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</si>
  <si>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</si>
  <si>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</si>
  <si>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</si>
  <si>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</si>
  <si>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</si>
  <si>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</si>
  <si>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</si>
  <si>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</si>
  <si>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</si>
  <si>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</si>
  <si>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</si>
  <si>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</si>
  <si>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</si>
  <si>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</si>
  <si>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</si>
  <si>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</si>
  <si>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</si>
  <si>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</si>
  <si>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</si>
  <si>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</si>
  <si>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</si>
  <si>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</si>
  <si>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</si>
  <si>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</si>
  <si>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</si>
  <si>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</si>
  <si>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</si>
  <si>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</si>
  <si>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</si>
  <si>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</si>
  <si>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</si>
  <si>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</si>
  <si>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</si>
  <si>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</si>
  <si>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</si>
  <si>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</si>
  <si>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</si>
  <si>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</si>
  <si>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</si>
  <si>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</si>
  <si>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</si>
  <si>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</si>
  <si>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</si>
  <si>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</si>
  <si>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</si>
  <si>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</si>
  <si>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</si>
  <si>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</si>
  <si>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</si>
  <si>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</si>
  <si>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</si>
  <si>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</si>
  <si>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</si>
  <si>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</si>
  <si>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</si>
  <si>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</si>
  <si>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</si>
  <si>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</si>
  <si>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</si>
  <si>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</si>
  <si>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</si>
  <si>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</si>
  <si>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</si>
  <si>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</si>
  <si>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</si>
  <si>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</si>
  <si>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</si>
  <si>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</si>
  <si>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</si>
  <si>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</si>
  <si>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</si>
  <si>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</si>
  <si>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</si>
  <si>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</si>
  <si>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</si>
  <si>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</si>
  <si>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</si>
  <si>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</si>
  <si>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</si>
  <si>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</si>
  <si>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</si>
  <si>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</si>
  <si>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</si>
  <si>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</si>
  <si>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</si>
  <si>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</si>
  <si>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</si>
  <si>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</si>
  <si>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</si>
  <si>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</si>
  <si>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</si>
  <si>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</si>
  <si>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</si>
  <si>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</si>
  <si>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</si>
  <si>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</si>
  <si>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</si>
  <si>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</si>
  <si>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</si>
  <si>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</si>
  <si>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</si>
  <si>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</si>
  <si>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</si>
  <si>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</si>
  <si>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</si>
  <si>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</si>
  <si>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</si>
  <si>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</si>
  <si>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</si>
  <si>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</si>
  <si>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</si>
  <si>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</si>
  <si>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</si>
  <si>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</si>
  <si>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</si>
  <si>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</si>
  <si>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</si>
  <si>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</si>
  <si>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</si>
  <si>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</si>
  <si>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</si>
  <si>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</si>
  <si>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</si>
  <si>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</si>
  <si>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</si>
  <si>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</si>
  <si>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</si>
  <si>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</si>
  <si>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</si>
  <si>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</si>
  <si>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</si>
  <si>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</si>
  <si>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</si>
  <si>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</si>
  <si>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</si>
  <si>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</si>
  <si>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</si>
  <si>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</si>
  <si>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</si>
  <si>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</si>
  <si>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</si>
  <si>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</si>
  <si>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</si>
  <si>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</si>
  <si>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</si>
  <si>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</si>
  <si>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</si>
  <si>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</si>
  <si>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</si>
  <si>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</si>
  <si>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</si>
  <si>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</si>
  <si>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</si>
  <si>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</si>
  <si>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</si>
  <si>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</si>
  <si>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</si>
  <si>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</si>
  <si>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</si>
  <si>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</si>
  <si>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</si>
  <si>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</si>
  <si>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</si>
  <si>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</si>
  <si>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</si>
  <si>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</si>
  <si>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</si>
  <si>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</si>
  <si>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</si>
  <si>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</si>
  <si>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</si>
  <si>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</si>
  <si>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</si>
  <si>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</si>
  <si>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</si>
  <si>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</si>
  <si>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</si>
  <si>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</si>
  <si>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</si>
  <si>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</si>
  <si>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</si>
  <si>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</si>
  <si>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</si>
  <si>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</si>
  <si>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</si>
  <si>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</si>
  <si>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</si>
  <si>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</si>
  <si>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</si>
  <si>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</si>
  <si>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</si>
  <si>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</si>
  <si>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</si>
  <si>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</si>
  <si>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</si>
  <si>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</si>
  <si>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</si>
  <si>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</si>
  <si>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</si>
  <si>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</si>
  <si>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</si>
  <si>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</si>
  <si>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</si>
  <si>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</si>
  <si>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</si>
  <si>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</si>
  <si>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</si>
  <si>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</si>
  <si>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</si>
  <si>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</si>
  <si>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</si>
  <si>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</si>
  <si>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</si>
  <si>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</si>
  <si>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</si>
  <si>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</si>
  <si>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</si>
  <si>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</si>
  <si>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</si>
  <si>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</si>
  <si>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</si>
  <si>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</si>
  <si>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</si>
  <si>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</si>
  <si>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</si>
  <si>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</si>
  <si>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</si>
  <si>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</si>
  <si>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</si>
  <si>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</si>
  <si>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</si>
  <si>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</si>
  <si>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</si>
  <si>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</si>
  <si>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</si>
  <si>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</si>
  <si>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</si>
  <si>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</si>
  <si>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</si>
  <si>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</si>
  <si>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</si>
  <si>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</si>
  <si>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</si>
  <si>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</si>
  <si>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</si>
  <si>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</si>
  <si>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</si>
  <si>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</si>
  <si>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</si>
  <si>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</si>
  <si>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</si>
  <si>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</si>
  <si>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</si>
  <si>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</si>
  <si>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</si>
  <si>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</si>
  <si>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</si>
  <si>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</si>
  <si>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</si>
  <si>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</si>
  <si>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</si>
  <si>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</si>
  <si>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</si>
  <si>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</si>
  <si>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</si>
  <si>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</si>
  <si>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</si>
  <si>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</si>
  <si>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</si>
  <si>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</si>
  <si>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</si>
  <si>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</si>
  <si>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</si>
  <si>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</si>
  <si>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</si>
  <si>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</si>
  <si>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</si>
  <si>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</si>
  <si>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</si>
  <si>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</si>
  <si>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</si>
  <si>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</si>
  <si>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</si>
  <si>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</si>
  <si>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</si>
  <si>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</si>
  <si>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</si>
  <si>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</si>
  <si>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</si>
  <si>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</si>
  <si>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</si>
  <si>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</si>
  <si>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</si>
  <si>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</si>
  <si>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</si>
  <si>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</si>
  <si>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</si>
  <si>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</si>
  <si>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</si>
  <si>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</si>
  <si>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</si>
  <si>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</si>
  <si>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</si>
  <si>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</si>
  <si>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</si>
  <si>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</si>
  <si>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</si>
  <si>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</si>
  <si>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</si>
  <si>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</si>
  <si>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</si>
  <si>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</si>
  <si>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</si>
  <si>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</si>
  <si>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</si>
  <si>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</si>
  <si>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</si>
  <si>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</si>
  <si>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</si>
  <si>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</si>
  <si>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</si>
  <si>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</si>
  <si>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</si>
  <si>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</si>
  <si>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</si>
  <si>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</si>
  <si>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</si>
  <si>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</si>
  <si>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</si>
  <si>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</si>
  <si>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</si>
  <si>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</si>
  <si>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</si>
  <si>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</si>
  <si>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</si>
  <si>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</si>
  <si>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</si>
  <si>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</si>
  <si>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</si>
  <si>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</si>
  <si>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</si>
  <si>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</si>
  <si>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</si>
  <si>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</si>
  <si>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</si>
  <si>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</si>
  <si>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</si>
  <si>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</si>
  <si>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</si>
  <si>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</si>
  <si>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</si>
  <si>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</si>
  <si>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</si>
  <si>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</si>
  <si>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</si>
  <si>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</si>
  <si>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</si>
  <si>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</si>
  <si>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</si>
  <si>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</si>
  <si>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</si>
  <si>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</si>
  <si>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</si>
  <si>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</si>
  <si>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</si>
  <si>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</si>
  <si>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</si>
  <si>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</si>
  <si>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</si>
  <si>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</si>
  <si>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</si>
  <si>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</si>
  <si>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</si>
  <si>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</si>
  <si>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</si>
  <si>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</si>
  <si>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</si>
  <si>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</si>
  <si>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</si>
  <si>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</si>
  <si>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</si>
  <si>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</si>
  <si>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</si>
  <si>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</si>
  <si>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</si>
  <si>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</si>
  <si>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</si>
  <si>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</si>
  <si>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</si>
  <si>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</si>
  <si>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</si>
  <si>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</si>
  <si>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</si>
  <si>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</si>
  <si>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</si>
  <si>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</si>
  <si>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</si>
  <si>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</si>
  <si>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</si>
  <si>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</si>
  <si>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</si>
  <si>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</si>
  <si>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</si>
  <si>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</si>
  <si>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</si>
  <si>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</si>
  <si>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</si>
  <si>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</si>
  <si>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</si>
  <si>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</si>
  <si>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</si>
  <si>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</si>
  <si>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</si>
  <si>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</si>
  <si>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</si>
  <si>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</si>
  <si>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</si>
  <si>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</si>
  <si>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</si>
  <si>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</si>
  <si>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</si>
  <si>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</si>
  <si>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</si>
  <si>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</si>
  <si>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</si>
  <si>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</si>
  <si>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</si>
  <si>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</si>
  <si>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</si>
  <si>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</si>
  <si>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</si>
  <si>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</si>
  <si>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</si>
  <si>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</si>
  <si>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</si>
  <si>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</si>
  <si>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</si>
  <si>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</si>
  <si>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</si>
  <si>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</si>
  <si>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</si>
  <si>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</si>
  <si>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</si>
  <si>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</si>
  <si>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</si>
  <si>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</si>
  <si>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</si>
  <si>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</si>
  <si>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</si>
  <si>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</si>
  <si>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</si>
  <si>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</si>
  <si>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</si>
  <si>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</si>
  <si>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</si>
  <si>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</si>
  <si>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</si>
  <si>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</si>
  <si>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</si>
  <si>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</si>
  <si>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</si>
  <si>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</si>
  <si>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</si>
  <si>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</si>
  <si>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</si>
  <si>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</si>
  <si>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</si>
  <si>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</si>
  <si>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</si>
  <si>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</si>
  <si>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</si>
  <si>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</si>
  <si>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</si>
  <si>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</si>
  <si>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</si>
  <si>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</si>
  <si>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</si>
  <si>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</si>
  <si>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</si>
  <si>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</si>
  <si>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</si>
  <si>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</si>
  <si>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</si>
  <si>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</si>
  <si>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</si>
  <si>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</si>
  <si>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</si>
  <si>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</si>
  <si>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</si>
  <si>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</si>
  <si>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</si>
  <si>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</si>
  <si>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</si>
  <si>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</si>
  <si>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</si>
  <si>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</si>
  <si>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</si>
  <si>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</si>
  <si>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</si>
  <si>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</si>
  <si>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</si>
  <si>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</si>
  <si>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</si>
  <si>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</si>
  <si>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</si>
  <si>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</si>
  <si>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</si>
  <si>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</si>
  <si>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</si>
  <si>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</si>
  <si>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</si>
  <si>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</si>
  <si>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</si>
  <si>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</si>
  <si>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</si>
  <si>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</si>
  <si>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</si>
  <si>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</si>
  <si>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</si>
  <si>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</si>
  <si>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</si>
  <si>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</si>
  <si>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</si>
  <si>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</si>
  <si>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</si>
  <si>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</si>
  <si>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</si>
  <si>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</si>
  <si>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</si>
  <si>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</si>
  <si>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</si>
  <si>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</si>
  <si>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</si>
  <si>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</si>
  <si>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</si>
  <si>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</si>
  <si>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</si>
  <si>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</si>
  <si>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</si>
  <si>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</si>
  <si>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</si>
  <si>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</si>
  <si>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</si>
  <si>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</si>
  <si>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</si>
  <si>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</si>
  <si>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</si>
  <si>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</si>
  <si>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</si>
  <si>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</si>
  <si>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</si>
  <si>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</si>
  <si>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</si>
  <si>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</si>
  <si>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</si>
  <si>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</si>
  <si>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</si>
  <si>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</si>
  <si>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</si>
  <si>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</si>
  <si>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</si>
  <si>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</si>
  <si>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</si>
  <si>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</si>
  <si>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</si>
  <si>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</si>
  <si>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</si>
  <si>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</si>
  <si>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</si>
  <si>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</si>
  <si>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</si>
  <si>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</si>
  <si>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</si>
  <si>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</si>
  <si>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</si>
  <si>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</si>
  <si>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</si>
  <si>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</si>
  <si>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</si>
  <si>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</si>
  <si>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</si>
  <si>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</si>
  <si>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</si>
  <si>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</si>
  <si>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</si>
  <si>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</si>
  <si>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</si>
  <si>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</si>
  <si>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</si>
  <si>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</si>
  <si>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</si>
  <si>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</si>
  <si>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</si>
  <si>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</si>
  <si>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</si>
  <si>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</si>
  <si>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</si>
  <si>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</si>
  <si>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</si>
  <si>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</si>
  <si>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</si>
  <si>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</si>
  <si>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</si>
  <si>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</si>
  <si>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</si>
  <si>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</si>
  <si>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</si>
  <si>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</si>
  <si>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</si>
  <si>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</si>
  <si>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</si>
  <si>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</si>
  <si>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</si>
  <si>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</si>
  <si>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</si>
  <si>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</si>
  <si>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</si>
  <si>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</si>
  <si>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</si>
  <si>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</si>
  <si>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</si>
  <si>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</si>
  <si>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</si>
  <si>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</si>
  <si>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</si>
  <si>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</si>
  <si>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</si>
  <si>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</si>
  <si>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</si>
  <si>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</si>
  <si>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</si>
  <si>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</si>
  <si>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</si>
  <si>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</si>
  <si>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</si>
  <si>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</si>
  <si>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</si>
  <si>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</si>
  <si>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</si>
  <si>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</si>
  <si>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</si>
  <si>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</si>
  <si>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</si>
  <si>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</si>
  <si>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</si>
  <si>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</si>
  <si>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</si>
  <si>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</si>
  <si>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</si>
  <si>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</si>
  <si>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</si>
  <si>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</si>
  <si>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</si>
  <si>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</si>
  <si>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</si>
  <si>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</si>
  <si>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</si>
  <si>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</si>
  <si>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</si>
  <si>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</si>
  <si>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</si>
  <si>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</si>
  <si>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</si>
  <si>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</si>
  <si>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</si>
  <si>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</si>
  <si>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</si>
  <si>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</si>
  <si>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</si>
  <si>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</si>
  <si>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</si>
  <si>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</si>
  <si>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</si>
  <si>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</si>
  <si>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</si>
  <si>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</si>
  <si>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</si>
  <si>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</si>
  <si>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</si>
  <si>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</si>
  <si>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</si>
  <si>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</si>
  <si>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</si>
  <si>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</si>
  <si>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</si>
  <si>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</si>
  <si>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</si>
  <si>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</si>
  <si>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</si>
  <si>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</si>
  <si>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</si>
  <si>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</si>
  <si>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</si>
  <si>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</si>
  <si>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</si>
  <si>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</si>
  <si>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</si>
  <si>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</si>
  <si>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</si>
  <si>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</si>
  <si>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</si>
  <si>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</si>
  <si>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</si>
  <si>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</si>
  <si>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</si>
  <si>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</si>
  <si>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</si>
  <si>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</si>
  <si>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</si>
  <si>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</si>
  <si>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</si>
  <si>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</si>
  <si>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</si>
  <si>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</si>
  <si>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</si>
  <si>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</si>
  <si>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</si>
  <si>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</si>
  <si>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</si>
  <si>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</si>
  <si>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</si>
  <si>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</si>
  <si>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</si>
  <si>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</si>
  <si>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</si>
  <si>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</si>
  <si>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</si>
  <si>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</si>
  <si>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</si>
  <si>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</si>
  <si>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</si>
  <si>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</si>
  <si>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</si>
  <si>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</si>
  <si>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</si>
  <si>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</si>
  <si>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</si>
  <si>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</si>
  <si>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</si>
  <si>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</si>
  <si>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</si>
  <si>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</si>
  <si>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</si>
  <si>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</si>
  <si>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</si>
  <si>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</si>
  <si>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</si>
  <si>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</si>
  <si>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</si>
  <si>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</si>
  <si>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</si>
  <si>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</si>
  <si>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</si>
  <si>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</si>
  <si>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</si>
  <si>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</si>
  <si>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</si>
  <si>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</si>
  <si>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</si>
  <si>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</si>
  <si>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</si>
  <si>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</si>
  <si>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</si>
  <si>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</si>
  <si>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</si>
  <si>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</si>
  <si>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</si>
  <si>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</si>
  <si>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</si>
  <si>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</si>
  <si>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</si>
  <si>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</si>
  <si>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</si>
  <si>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</si>
  <si>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</si>
  <si>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</si>
  <si>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</si>
  <si>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</si>
  <si>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</si>
  <si>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</si>
  <si>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</si>
  <si>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</si>
  <si>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</si>
  <si>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</si>
  <si>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</si>
  <si>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</si>
  <si>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</si>
  <si>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</si>
  <si>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</si>
  <si>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</si>
  <si>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</si>
  <si>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</si>
  <si>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</si>
  <si>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</si>
  <si>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</si>
  <si>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</si>
  <si>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</si>
  <si>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</si>
  <si>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</si>
  <si>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</si>
  <si>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</si>
  <si>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</si>
  <si>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</si>
  <si>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</si>
  <si>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</si>
  <si>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</si>
  <si>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</si>
  <si>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</si>
  <si>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</si>
  <si>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</si>
  <si>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</si>
  <si>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</si>
  <si>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</si>
  <si>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</si>
  <si>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</si>
  <si>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</si>
  <si>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</si>
  <si>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</si>
  <si>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</si>
  <si>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</si>
  <si>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</si>
  <si>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</si>
  <si>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</si>
  <si>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</si>
  <si>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</si>
  <si>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</si>
  <si>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</si>
  <si>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</si>
  <si>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</si>
  <si>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</si>
  <si>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</si>
  <si>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</si>
  <si>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</si>
  <si>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</si>
  <si>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</si>
  <si>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</si>
  <si>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</si>
  <si>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</si>
  <si>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</si>
  <si>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</si>
  <si>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</si>
  <si>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</si>
  <si>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</si>
  <si>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</si>
  <si>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</si>
  <si>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</si>
  <si>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</si>
  <si>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</si>
  <si>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</si>
  <si>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</si>
  <si>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</si>
  <si>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</si>
  <si>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</si>
  <si>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</si>
  <si>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</si>
  <si>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</si>
  <si>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</si>
  <si>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</si>
  <si>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</si>
  <si>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</si>
  <si>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</si>
  <si>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</si>
  <si>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</si>
  <si>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</si>
  <si>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</si>
  <si>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</si>
  <si>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</si>
  <si>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</si>
  <si>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</si>
  <si>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</si>
  <si>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</si>
  <si>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</si>
  <si>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</si>
  <si>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</si>
  <si>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</si>
  <si>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</si>
  <si>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</si>
  <si>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</si>
  <si>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</si>
  <si>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</si>
  <si>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</si>
  <si>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</si>
  <si>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</si>
  <si>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</si>
  <si>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</si>
  <si>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</si>
  <si>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</si>
  <si>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</si>
  <si>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</si>
  <si>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</si>
  <si>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</si>
  <si>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</si>
  <si>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</si>
  <si>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</si>
  <si>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</si>
  <si>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</si>
  <si>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</si>
  <si>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</si>
  <si>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</si>
  <si>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</si>
  <si>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</si>
  <si>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</si>
  <si>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</si>
  <si>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</si>
  <si>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</si>
  <si>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</si>
  <si>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</si>
  <si>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</si>
  <si>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</si>
  <si>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</si>
  <si>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</si>
  <si>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</si>
  <si>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</si>
  <si>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</si>
  <si>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</si>
  <si>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</si>
  <si>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</si>
  <si>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</si>
  <si>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</si>
  <si>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</si>
  <si>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</si>
  <si>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</si>
  <si>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</si>
  <si>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</si>
  <si>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</si>
  <si>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</si>
  <si>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</si>
  <si>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</si>
  <si>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</si>
  <si>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</si>
  <si>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</si>
  <si>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</si>
  <si>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</si>
  <si>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</si>
  <si>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</si>
  <si>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</si>
  <si>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</si>
  <si>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</si>
  <si>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</si>
  <si>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</si>
  <si>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</si>
  <si>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</si>
  <si>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</si>
  <si>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</si>
  <si>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</si>
  <si>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</si>
  <si>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</si>
  <si>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</si>
  <si>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</si>
  <si>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</si>
  <si>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</si>
  <si>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</si>
  <si>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</si>
  <si>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</si>
  <si>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</si>
  <si>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</si>
  <si>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</si>
  <si>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</si>
  <si>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</si>
  <si>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</si>
  <si>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</si>
  <si>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</si>
  <si>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</si>
  <si>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</si>
  <si>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</si>
  <si>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</si>
  <si>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</si>
  <si>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</si>
  <si>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</si>
  <si>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</si>
  <si>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</si>
  <si>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</si>
  <si>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</si>
  <si>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</si>
  <si>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</si>
  <si>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</si>
  <si>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</si>
  <si>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</si>
  <si>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</si>
  <si>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</si>
  <si>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</si>
  <si>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</si>
  <si>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</si>
  <si>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</si>
  <si>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</si>
  <si>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</si>
  <si>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</si>
  <si>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</si>
  <si>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</si>
  <si>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</si>
  <si>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</si>
  <si>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</si>
  <si>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</si>
  <si>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</si>
  <si>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</si>
  <si>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</si>
  <si>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</si>
  <si>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</si>
  <si>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</si>
  <si>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</si>
  <si>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</si>
  <si>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</si>
  <si>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</si>
  <si>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</si>
  <si>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</si>
  <si>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</si>
  <si>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</si>
  <si>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</si>
  <si>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</si>
  <si>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</si>
  <si>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</si>
  <si>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</si>
  <si>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</si>
  <si>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</si>
  <si>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</si>
  <si>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</si>
  <si>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</si>
  <si>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</si>
  <si>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</si>
  <si>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</si>
  <si>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</si>
  <si>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</si>
  <si>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</si>
  <si>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</si>
  <si>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</si>
  <si>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</si>
  <si>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</si>
  <si>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</si>
  <si>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</si>
  <si>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</si>
  <si>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</si>
  <si>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</si>
  <si>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</si>
  <si>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</si>
  <si>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</si>
  <si>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</si>
  <si>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</si>
  <si>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</si>
  <si>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</si>
  <si>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</si>
  <si>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</si>
  <si>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</si>
  <si>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</si>
  <si>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</si>
  <si>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</si>
  <si>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</si>
  <si>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</si>
  <si>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</si>
  <si>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</si>
  <si>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</si>
  <si>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</si>
  <si>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</si>
  <si>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</si>
  <si>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</si>
  <si>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</si>
  <si>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</si>
  <si>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</si>
  <si>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</si>
  <si>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</si>
  <si>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</si>
  <si>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</si>
  <si>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</si>
  <si>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</si>
  <si>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</si>
  <si>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</si>
  <si>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</si>
  <si>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</si>
  <si>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</si>
  <si>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</si>
  <si>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</si>
  <si>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</si>
  <si>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</si>
  <si>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</si>
  <si>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</si>
  <si>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</si>
  <si>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</si>
  <si>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</si>
  <si>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</si>
  <si>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</si>
  <si>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</si>
  <si>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</si>
  <si>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</si>
  <si>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</si>
  <si>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</si>
  <si>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</si>
  <si>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</si>
  <si>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</si>
  <si>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</si>
  <si>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</si>
  <si>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</si>
  <si>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</si>
  <si>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</si>
  <si>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</si>
  <si>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</si>
  <si>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</si>
  <si>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</si>
  <si>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</si>
  <si>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</si>
  <si>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</si>
  <si>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</si>
  <si>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</si>
  <si>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</si>
  <si>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</si>
  <si>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</si>
  <si>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</si>
  <si>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</si>
  <si>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</si>
  <si>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</si>
  <si>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</si>
  <si>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</si>
  <si>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</si>
  <si>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</si>
  <si>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</si>
  <si>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</si>
  <si>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</si>
  <si>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</si>
  <si>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</si>
  <si>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</si>
  <si>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</si>
  <si>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</si>
  <si>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</si>
  <si>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</si>
  <si>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</si>
  <si>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</si>
  <si>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</si>
  <si>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</si>
  <si>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</si>
  <si>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</si>
  <si>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</si>
  <si>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</si>
  <si>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</si>
  <si>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</si>
  <si>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</si>
  <si>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</si>
  <si>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</si>
  <si>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</si>
  <si>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</si>
  <si>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</si>
  <si>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</si>
  <si>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</si>
  <si>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</si>
  <si>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</si>
  <si>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</si>
  <si>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</si>
  <si>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</si>
  <si>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</si>
  <si>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</si>
  <si>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</si>
  <si>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</si>
  <si>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</si>
  <si>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</si>
  <si>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</si>
  <si>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</si>
  <si>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</si>
  <si>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</si>
  <si>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</si>
  <si>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</si>
  <si>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</si>
  <si>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</si>
  <si>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</si>
  <si>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</si>
  <si>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</si>
  <si>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</si>
  <si>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</si>
  <si>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</si>
  <si>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</si>
  <si>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</si>
  <si>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</si>
  <si>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</si>
  <si>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</si>
  <si>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</si>
  <si>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</si>
  <si>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</si>
  <si>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</si>
  <si>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</si>
  <si>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</si>
  <si>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</si>
  <si>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</si>
  <si>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</si>
  <si>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</si>
  <si>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</si>
  <si>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</si>
  <si>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</si>
  <si>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</si>
  <si>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</si>
  <si>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</si>
  <si>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</si>
  <si>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</si>
  <si>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</si>
  <si>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</si>
  <si>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</si>
  <si>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</si>
  <si>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</si>
  <si>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</si>
  <si>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</si>
  <si>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</si>
  <si>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</si>
  <si>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</si>
  <si>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</si>
  <si>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</si>
  <si>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</si>
  <si>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</si>
  <si>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</si>
  <si>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</si>
  <si>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</si>
  <si>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</si>
  <si>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</si>
  <si>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</si>
  <si>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</si>
  <si>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</si>
  <si>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</si>
  <si>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</si>
  <si>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</si>
  <si>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</si>
  <si>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</si>
  <si>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</si>
  <si>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</si>
  <si>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</si>
  <si>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</si>
  <si>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</si>
  <si>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</si>
  <si>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</si>
  <si>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</si>
  <si>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</si>
  <si>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</si>
  <si>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</si>
  <si>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</si>
  <si>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</si>
  <si>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</si>
  <si>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</si>
  <si>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</si>
  <si>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</si>
  <si>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</si>
  <si>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</si>
  <si>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</si>
  <si>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</si>
  <si>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</si>
  <si>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</si>
  <si>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</si>
  <si>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</si>
  <si>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</si>
  <si>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</si>
  <si>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</si>
  <si>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</si>
  <si>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</si>
  <si>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</si>
  <si>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</si>
  <si>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</si>
  <si>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</si>
  <si>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</si>
  <si>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</si>
  <si>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</si>
  <si>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</si>
  <si>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</si>
  <si>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</si>
  <si>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</si>
  <si>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</si>
  <si>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</si>
  <si>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</si>
  <si>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</si>
  <si>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</si>
  <si>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</si>
  <si>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</si>
  <si>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</si>
  <si>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</si>
  <si>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</si>
  <si>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</si>
  <si>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</si>
  <si>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</si>
  <si>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</si>
  <si>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</si>
  <si>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</si>
  <si>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</si>
  <si>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</si>
  <si>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</si>
  <si>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</si>
  <si>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</si>
  <si>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</si>
  <si>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</si>
  <si>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</si>
  <si>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</si>
  <si>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</si>
  <si>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</si>
  <si>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</si>
  <si>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</si>
  <si>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</si>
  <si>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</si>
  <si>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</si>
  <si>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</si>
  <si>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</si>
  <si>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</si>
  <si>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</si>
  <si>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</si>
  <si>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</si>
  <si>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</si>
  <si>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</si>
  <si>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</si>
  <si>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</si>
  <si>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</si>
  <si>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</si>
  <si>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</si>
  <si>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</si>
  <si>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</si>
  <si>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</si>
  <si>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</si>
  <si>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</si>
  <si>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</si>
  <si>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</si>
  <si>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</si>
  <si>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</si>
  <si>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</si>
  <si>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</si>
  <si>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</si>
  <si>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</si>
  <si>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</si>
  <si>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</si>
  <si>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</si>
  <si>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</si>
  <si>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</si>
  <si>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</si>
  <si>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</si>
  <si>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</si>
  <si>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</si>
  <si>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</si>
  <si>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</si>
  <si>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</si>
  <si>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</si>
  <si>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</si>
  <si>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</si>
  <si>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</si>
  <si>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</si>
  <si>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</si>
  <si>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</si>
  <si>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</si>
  <si>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</si>
  <si>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</si>
  <si>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</si>
  <si>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</si>
  <si>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</si>
  <si>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</si>
  <si>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</si>
  <si>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</si>
  <si>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</si>
  <si>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</si>
  <si>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</si>
  <si>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</si>
  <si>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</si>
  <si>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</si>
  <si>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</si>
  <si>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</si>
  <si>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</si>
  <si>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</si>
  <si>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</si>
  <si>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</si>
  <si>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</si>
  <si>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</si>
  <si>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</si>
  <si>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</si>
  <si>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</si>
  <si>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</si>
  <si>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</si>
  <si>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</si>
  <si>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</si>
  <si>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</si>
  <si>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</si>
  <si>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</si>
  <si>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</si>
  <si>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</si>
  <si>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</si>
  <si>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</si>
  <si>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</si>
  <si>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</si>
  <si>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</si>
  <si>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</si>
  <si>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</si>
  <si>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</si>
  <si>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</si>
  <si>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</si>
  <si>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</si>
  <si>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</si>
  <si>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</si>
  <si>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</si>
  <si>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</si>
  <si>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</si>
  <si>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</si>
  <si>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</si>
  <si>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</si>
  <si>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</si>
  <si>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</si>
  <si>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</si>
  <si>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</si>
  <si>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</si>
  <si>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</si>
  <si>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</si>
  <si>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</si>
  <si>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</si>
  <si>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</si>
  <si>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</si>
  <si>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</si>
  <si>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</si>
  <si>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</si>
  <si>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</si>
  <si>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</si>
  <si>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</si>
  <si>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</si>
  <si>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</si>
  <si>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</si>
  <si>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</si>
  <si>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</si>
  <si>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</si>
  <si>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</si>
  <si>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</si>
  <si>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</si>
  <si>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</si>
  <si>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</si>
  <si>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</si>
  <si>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</si>
  <si>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</si>
  <si>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</si>
  <si>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</si>
  <si>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</si>
  <si>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</si>
  <si>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</si>
  <si>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</si>
  <si>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</si>
  <si>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</si>
  <si>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</si>
  <si>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</si>
  <si>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</si>
  <si>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</si>
  <si>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</si>
  <si>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</si>
  <si>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</si>
  <si>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</si>
  <si>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</si>
  <si>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</si>
  <si>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</si>
  <si>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</si>
  <si>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</si>
  <si>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</si>
  <si>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</si>
  <si>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</si>
  <si>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</si>
  <si>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</si>
  <si>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</si>
  <si>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</si>
  <si>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</si>
  <si>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</si>
  <si>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</si>
  <si>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</si>
  <si>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</si>
  <si>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</si>
  <si>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</si>
  <si>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</si>
  <si>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</si>
  <si>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</si>
  <si>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</si>
  <si>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</si>
  <si>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</si>
  <si>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</si>
  <si>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</si>
  <si>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</si>
  <si>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</si>
  <si>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</si>
  <si>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</si>
  <si>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</si>
  <si>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</si>
  <si>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</si>
  <si>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</si>
  <si>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</si>
  <si>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</si>
  <si>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</si>
  <si>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</si>
  <si>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</si>
  <si>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</si>
  <si>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</si>
  <si>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</si>
  <si>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</si>
  <si>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</si>
  <si>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</si>
  <si>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</si>
  <si>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</si>
  <si>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</si>
  <si>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</si>
  <si>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</si>
  <si>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</si>
  <si>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</si>
  <si>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</si>
  <si>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</si>
  <si>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</si>
  <si>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</si>
  <si>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</si>
  <si>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</si>
  <si>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</si>
  <si>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</si>
  <si>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</si>
  <si>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</si>
  <si>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</si>
  <si>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</si>
  <si>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</si>
  <si>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</si>
  <si>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</si>
  <si>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</si>
  <si>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</si>
  <si>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</si>
  <si>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</si>
  <si>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</si>
  <si>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</si>
  <si>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</si>
  <si>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</si>
  <si>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</si>
  <si>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</si>
  <si>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</si>
  <si>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</si>
  <si>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</si>
  <si>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</si>
  <si>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</si>
  <si>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</si>
  <si>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</si>
  <si>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</si>
  <si>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</si>
  <si>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</si>
  <si>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</si>
  <si>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</si>
  <si>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</si>
  <si>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</si>
  <si>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</si>
  <si>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</si>
  <si>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</si>
  <si>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</si>
  <si>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</si>
  <si>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</si>
  <si>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</si>
  <si>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</si>
  <si>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</si>
  <si>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</si>
  <si>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</si>
  <si>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</si>
  <si>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</si>
  <si>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</si>
  <si>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</si>
  <si>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</si>
  <si>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</si>
  <si>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</si>
  <si>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</si>
  <si>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</si>
  <si>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</si>
  <si>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</si>
  <si>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</si>
  <si>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</si>
  <si>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</si>
  <si>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</si>
  <si>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</si>
  <si>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</si>
  <si>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</si>
  <si>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</si>
  <si>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</si>
  <si>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</si>
  <si>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</si>
  <si>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</si>
  <si>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</si>
  <si>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</si>
  <si>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</si>
  <si>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</si>
  <si>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</si>
  <si>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</si>
  <si>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</si>
  <si>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</si>
  <si>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</si>
  <si>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</si>
  <si>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</si>
  <si>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</si>
  <si>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</si>
  <si>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</si>
  <si>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</si>
  <si>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</si>
  <si>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</si>
  <si>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</si>
  <si>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</si>
  <si>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</si>
  <si>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</si>
  <si>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</si>
  <si>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</si>
  <si>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</si>
  <si>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</si>
  <si>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</si>
  <si>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</si>
  <si>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</si>
  <si>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</si>
  <si>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</si>
  <si>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</si>
  <si>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</si>
  <si>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</si>
  <si>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</si>
  <si>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</si>
  <si>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</si>
  <si>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</si>
  <si>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</si>
  <si>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</si>
  <si>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</si>
  <si>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</si>
  <si>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</si>
  <si>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</si>
  <si>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</si>
  <si>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</si>
  <si>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</si>
  <si>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</si>
  <si>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</si>
  <si>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</si>
  <si>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</si>
  <si>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</si>
  <si>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</si>
  <si>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</si>
  <si>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</si>
  <si>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</si>
  <si>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</si>
  <si>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</si>
  <si>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</si>
  <si>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</si>
  <si>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</si>
  <si>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</si>
  <si>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</si>
  <si>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</si>
  <si>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</si>
  <si>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</si>
  <si>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</si>
  <si>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</si>
  <si>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</si>
  <si>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</si>
  <si>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</si>
  <si>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</si>
  <si>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</si>
  <si>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</si>
  <si>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</si>
  <si>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</si>
  <si>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</si>
  <si>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</si>
  <si>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</si>
  <si>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</si>
  <si>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</si>
  <si>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</si>
  <si>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</si>
  <si>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</si>
  <si>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</si>
  <si>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</si>
  <si>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</si>
  <si>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</si>
  <si>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</si>
  <si>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</si>
  <si>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</si>
  <si>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</si>
  <si>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</si>
  <si>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</si>
  <si>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</si>
  <si>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</si>
  <si>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</si>
  <si>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</si>
  <si>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</si>
  <si>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</si>
  <si>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</si>
  <si>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</si>
  <si>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</si>
  <si>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</si>
  <si>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</si>
  <si>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</si>
  <si>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</si>
  <si>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</si>
  <si>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</si>
  <si>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</si>
  <si>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</si>
  <si>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</si>
  <si>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</si>
  <si>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</si>
  <si>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</si>
  <si>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</si>
  <si>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</si>
  <si>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</si>
  <si>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</si>
  <si>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</si>
  <si>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</si>
  <si>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</si>
  <si>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</si>
  <si>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</si>
  <si>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TT-20251121-00254</t>
  </si>
  <si>
    <t xml:space="preserve">ETA 20 MIN </t>
  </si>
  <si>
    <t>PCM-20251121-00000374</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</si>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</sst>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319.42938240740477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45982.377808333331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45982.377808333331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45982.377808333331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45982.377808333331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45982.377808333331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45982.377808333331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45982.377808333331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45982.377808333331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45982.377808333331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45982.377808333331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45982.377808333331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45982.377808333331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45982.377808333331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45982.377808333331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45982.377808333331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45982.377808333331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45982.377808333331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45982.377808333331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45982.377808333331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45982.377808333331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45982.377808333331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45982.377808333331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45982.377808333331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45982.377808333331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45982.377808333331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45982.377808333331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45982.377808333331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45982.377808333331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45982.377808333331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45982.377808333331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45982.377808333331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45982.377808333331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45982.377808333331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45982.377808333331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45982.377808333331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45982.377808333331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45982.377808333331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45982.377808333331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45982.377808333331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45982.377808333331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45982.377808333331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45982.377808333331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45982.377808333331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45982.377808333331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45982.377808333331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45982.377808333331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45982.377808333331</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45982.377808333331</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45982.377808333331</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D7D1AFE7-6A0B-46F8-8045-3761B8A46B6D}"/>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157.37797071759269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45982.377808680554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45982.377808680554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45982.377808680554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45982.377808680554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45982.377808680554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45982.377808680554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45982.377808680554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45982.377808680554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45982.377808680554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45982.377808680554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45982.377808680554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45982.377808680554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45982.377808680554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45982.377808680554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45982.377808680554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45982.377808680554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45982.377808680554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45982.377808680554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45982.377808680554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45982.377808680554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45982.377808680554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45982.377808680554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45982.377808680554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45982.377808680554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45982.377808680554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45982.377808680554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45982.377808680554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45982.377808680554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45982.377808680554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45982.377808680554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45982.377808680554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45982.377808680554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45982.377808680554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45982.377808680554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45982.377808680554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45982.377808680554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45982.377808680554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45982.377808680554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45982.377808680554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45982.377808680554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45982.377808680554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45982.377808680554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45982.377808680554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45982.377808680554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45982.377808680554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45982.377808680554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45982.377808680554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45982.377808680554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45982.377808680554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45982.377808680554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45982.377808680554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45982.377808680554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45982.377808680554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45982.377808680554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45982.377808680554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45982.377808680554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45982.377808680554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45982.377808680554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45982.377808680554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45982.377808680554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45982.377808680554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45982.377808680554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45982.377808680554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45982.377808680554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45982.377808680554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45982.377808680554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45982.377808680554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45982.377808680554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45982.377808680554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45982.377808680554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45982.377808680554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45982.377808680554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45982.377808680554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45982.377808680554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45982.377808680554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45982.377808680554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45982.377808680554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45982.377808680554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45982.377808680554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45982.377808680554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45982.377808680554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45982.377808680554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45982.377808680554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45982.377808680554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45982.377808680554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45982.377808680554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45982.377808680554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45982.377808680554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45982.377808680554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45982.377808680554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45982.377808680554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45982.377808680554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45982.377808680554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45982.377808680554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45982.377808680554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45982.377808680554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45982.377808680554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45982.377808680554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45982.377808680554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45982.377808680554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45982.377808680554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45982.377808680554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45982.377808680554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45982.377808680554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45982.377808680554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45982.377808680554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45982.377808680554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45982.377808680554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45982.377808680554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45982.377808680554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45982.377808680554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45982.377808680554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45982.377808680554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45982.377808680554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45982.377808680554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45982.377808680554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45982.377808680554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45982.377808680554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45982.377808680554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45982.377808680554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45982.377808680554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45982.377808680554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45982.377808680554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45982.377808680554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45982.377808680554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45982.377808680554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45982.377808680554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45982.377808680554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45982.377808680554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45982.377808680554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45982.377808680554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45982.377808680554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45982.377808680554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45982.377808680554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45982.377808680554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45982.377808680554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45982.377808680554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45982.377808680554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45982.377808680554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45982.377808680554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45982.377808680554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45982.377808680554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45982.377808680554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45982.377808680554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45982.377808680554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45982.377808680554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45982.377808680554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45982.377808680554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45982.377808680554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45982.377808680554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45982.377808680554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45982.377808680554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45982.377808680554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45982.377808680554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45982.377808680554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45982.377808680554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45982.377808680554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45982.377808680554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45982.377808680554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45982.377808680554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45982.377808680554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45982.377808680554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45982.377808680554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45982.377808680554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45982.377808680554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45982.377808680554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45982.377808680554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45982.377808680554</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45982.377808680554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45982.377808680554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45982.377808680554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45982.377808680554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45982.377808680554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45982.377808680554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45982.377808680554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45982.377808680554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45982.377808680554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45982.377808680554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45982.377808680554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45982.377808680554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45982.377808680554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45982.377808680554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45982.377808680554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45982.377808680554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45982.377808680554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45982.377808680554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45982.377808680554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45982.377808680554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45982.377808680554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45982.377808680554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45982.377808680554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45982.377808680554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45982.377808680554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45982.377808680554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45982.377808680554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45982.377808680554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45982.377808680554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45982.377808680554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45982.377808680554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45982.377808680554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45982.377808680554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45982.377808680554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45982.377808680554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45982.377808680554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45982.377808680554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45982.377808680554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45982.377808680554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45982.377808680554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45982.377808680554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45982.377808680554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45982.377808680554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45982.377808680554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45982.377808680554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45982.377808680554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45982.377808680554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45982.377808680554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45982.377808680554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45982.377808680554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45982.377808680554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45982.377808680554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45982.377808680554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45982.377808680554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45982.377808680554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45982.377808680554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45982.377808680554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45982.377808680554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45982.377808680554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45982.377808680554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45982.377808680554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45982.377808680554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45982.377808680554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45982.377808680554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45982.377808680554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45982.377808680554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45982.377808680554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45982.377808680554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45982.377808680554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45982.377808680554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45982.377808680554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45982.377808680554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45982.377808680554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45982.377808680554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45982.377808680554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45982.377808680554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45982.377808680554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45982.377808680554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45982.377808680554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45982.377808680554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45982.377808680554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45982.377808680554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45982.377808680554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45982.377808680554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45982.377808680554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45982.377808680554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45982.377808680554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45982.377808680554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45982.377808680554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45982.377808680554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45982.377808680554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45982.377808680554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45982.377808680554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45982.377808680554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45982.377808680554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45982.377808680554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45982.377808680554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45982.377808680554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45982.377808680554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45982.377808680554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45982.377808680554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45982.377808680554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45982.377808680554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45982.377808680554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45982.377808680554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45982.377808680554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45982.377808680554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45982.377808680554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45982.377808680554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45982.377808680554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45982.377808680554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45982.377808680554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45982.377808680554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45982.377808680554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45982.377808680554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45982.377808680554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45982.377808680554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45982.377808680554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45982.377808680554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45982.377808680554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45982.377808680554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45982.377808680554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45982.377808680554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45982.377808680554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45982.377808680554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45982.377808680554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45982.377808680554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45982.377808680554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45982.377808680554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45982.377808680554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45982.377808680554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45982.377808680554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45982.377808680554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45982.377808680554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45982.377808680554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45982.377808680554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45982.377808680554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45982.377808680554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45982.377808680554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45982.377808680554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45982.377808680554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45982.377808680554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45982.377808680554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45982.377808680554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45982.377808680554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45982.377808680554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45982.377808680554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45982.377808680554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45982.377808680554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45982.377808680554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45982.377808680554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45982.377808680554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45982.377808680554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45982.377808680554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45982.377808680554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45982.377808680554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45982.377808680554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45982.377808680554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45982.377808680554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45982.377808680554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45982.377808680554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45982.377808680554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45982.377808680554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45982.377808680554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45982.377808680554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45982.377808680554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45982.377808680554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45982.377808680554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45982.377808680554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45982.377808680554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45982.377808680554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45982.377808680554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45982.377808680554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45982.377808680554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45982.377808680554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45982.377808680554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45982.377808680554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45982.377808680554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45982.377808680554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45982.377808680554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45982.377808680554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45982.377808680554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45982.377808680554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45982.377808680554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45982.377808680554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45982.377808680554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45982.377808680554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45982.377808680554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45982.377808680554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45982.377808680554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45982.377808680554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45982.377808680554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45982.377808680554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45982.377808680554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45982.377808680554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45982.377808680554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45982.377808680554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45982.377808680554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45982.377808680554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45982.377808680554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45982.377808680554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45982.377808680554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45982.377808680554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45982.377808680554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45982.377808680554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45982.377808680554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45982.377808680554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45982.377808680554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45982.377808680554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45982.377808680554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45982.377808680554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45982.377808680554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45982.377808680554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45982.377808680554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45982.377808680554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45982.377808680554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45982.377808680554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45982.377808680554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45982.377808680554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45982.377808680554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45982.377808680554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45982.377808680554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45982.377808680554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45982.377808680554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45982.377808680554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45982.377808680554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45982.377808680554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45982.377808680554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45982.377808680554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45982.377808680554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45982.377808680554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45982.377808680554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45982.377808680554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45982.377808680554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45982.377808680554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45982.377808680554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45982.377808680554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45982.377808680554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45982.377808680554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45982.377808680554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45982.377808680554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45982.377808680554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45982.377808680554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45982.377808680554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45982.377808680554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45982.377808680554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45982.377808680554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45982.377808680554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45982.377808680554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45982.377808680554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45982.377808680554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45982.377808680554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45982.377808680554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45982.377808680554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45982.377808680554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45982.377808680554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45982.377808680554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45982.377808680554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45982.377808680554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45982.377808680554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45982.377808680554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45982.377808680554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45982.377808680554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45982.377808680554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45982.377808680554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45982.377808680554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45982.377808680554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45982.377808680554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45982.377808680554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45982.377808680554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45982.377808680554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45982.377808680554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45982.377808680554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45982.377808680554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45982.377808680554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45982.377808680554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45982.377808680554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45982.377808680554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45982.377808680554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45982.377808680554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45982.377808680554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45982.377808680554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45982.377808680554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45982.377808680554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45982.377808680554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45982.377808680554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45982.377808680554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45982.377808680554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45982.377808680554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45982.377808680554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45982.377808680554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45982.377808680554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45982.377808680554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45982.377808680554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45982.377808680554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45982.377808680554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45982.377808680554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45982.377808680554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45982.377808680554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45982.377808680554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45982.377808680554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45982.377808680554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45982.377808680554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45982.377808680554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45982.377808680554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45982.377808680554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45982.377808680554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45982.377808680554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45982.377808680554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45982.377808680554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45982.377808680554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45982.377808680554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45982.377808680554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45982.377808680554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45982.377808680554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45982.377808680554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45982.377808680554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45982.377808680554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45982.377808680554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45982.377808680554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45982.377808680554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45982.377808680554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45982.377808680554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45982.377808680554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45982.377808680554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45982.377808680554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45982.377808680554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45982.377808680554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45982.377808680554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45982.377808680554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45982.377808680554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45982.377808680554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45982.377808680554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45982.377808680554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45982.377808680554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45982.377808680554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45982.377808680554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45982.377808680554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45982.377808680554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45982.377808680554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45982.377808680554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45982.377808680554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45982.377808680554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45982.377808680554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45982.377808680554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45982.377808680554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45982.377808680554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45982.377808680554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45982.377808680554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45982.377808680554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45982.377808680554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45982.377808680554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45982.377808680554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45982.377808680554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45982.377808680554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45982.377808680554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45982.377808680554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45982.377808680554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45982.377808680554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45982.377808680554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45982.377808680554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45982.377808680554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45982.377808680554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45982.377808680554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45982.377808680554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45982.377808680554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45982.377808680554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45982.377808680554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45982.377808680554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45982.377808680554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45982.377808680554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45982.377808680554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45982.377808680554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45982.377808680554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45982.377808680554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45982.377808680554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45982.377808680554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45982.377808680554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45982.377808680554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45982.377808680554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45982.377808680554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45982.377808680554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45982.377808680554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45982.377808680554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45982.377808680554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45982.377808680554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45982.377808680554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45982.377808680554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45982.377808680554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45982.377808680554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45982.377808680554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45982.377808680554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45982.377808680554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45982.377808680554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45982.377808680554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45982.377808680554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45982.377808680554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45982.377808680554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45982.377808680554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45982.377808680554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45982.377808680554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45982.377808680554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45982.377808680554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45982.377808680554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45982.377808680554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45982.377808680554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45982.377808680554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45982.377808680554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45982.377808680554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45982.377808680554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45982.377808680554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45982.377808680554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45982.377808680554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45982.377808680554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45982.377808680554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45982.377808680554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45982.377808680554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45982.377808680554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45982.377808680554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45982.377808680554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45982.377808680554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45982.377808680554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45982.377808680554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45982.377808680554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45982.377808680554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45982.377808680554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45982.377808680554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45982.377808680554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45982.377808680554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45982.377808680554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45982.377808680554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45982.377808680554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45982.377808680554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45982.377808680554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45982.377808680554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45982.377808680554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45982.377808680554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45982.377808680554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45982.377808680554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45982.377808680554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45982.377808680554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45982.377808680554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45982.377808680554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45982.377808680554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45982.377808680554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45982.377808680554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45982.377808680554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45982.377808680554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45982.377808680554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45982.377808680554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45982.377808680554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45982.377808680554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45982.377808680554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45982.377808680554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45982.377808680554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45982.377808680554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45982.377808680554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45982.377808680554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45982.377808680554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45982.377808680554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45982.377808680554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45982.377808680554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45982.377808680554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45982.377808680554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45982.377808680554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45982.377808680554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45982.377808680554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45982.377808680554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45982.377808680554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45982.377808680554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45982.377808680554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45982.377808680554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45982.377808680554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45982.377808680554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45982.377808680554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45982.377808680554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45982.377808680554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45982.377808680554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45982.377808680554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45982.377808680554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45982.377808680554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45982.377808680554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45982.377808680554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45982.377808680554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45982.377808680554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45982.377808680554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45982.377808680554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45982.377808680554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45982.377808680554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45982.377808680554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45982.377808680554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45982.377808680554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45982.377808680554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45982.377808680554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45982.377808680554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45982.377808680554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45982.377808680554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45982.377808680554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45982.377808680554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45982.377808680554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45982.377808680554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45982.377808680554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45982.377808680554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45982.377808680554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45982.377808680554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45982.377808680554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45982.377808680554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45982.377808680554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45982.377808680554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45982.377808680554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45982.377808680554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45982.377808680554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45982.377808680554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45982.377808680554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45982.377808680554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45982.377808680554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45982.377808680554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45982.377808680554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45982.377808680554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45982.377808680554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45982.377808680554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45982.377808680554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45982.377808680554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45982.377808680554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45982.377808680554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45982.377808680554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45982.377808680554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45982.377808680554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45982.377808680554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45982.377808680554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45982.377808680554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45982.377808680554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45982.377808680554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45982.377808680554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45982.377808680554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45982.377808680554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45982.377808680554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45982.377808680554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45982.377808680554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45982.377808680554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45982.377808680554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45982.377808680554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45982.377808680554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45982.377808680554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45982.377808680554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45982.377808680554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45982.377808680554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45982.377808680554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45982.377808680554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45982.377808680554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45982.377808680554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45982.377808680554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45982.377808680554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45982.377808680554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45982.377808680554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45982.377808680554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45982.377808680554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45982.377808680554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45982.377808680554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45982.377808680554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45982.377808680554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45982.377808680554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45982.377808680554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45982.377808680554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45982.377808680554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45982.377808680554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45982.377808680554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45982.377808680554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45982.377808680554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45982.377808680554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45982.377808680554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45982.377808680554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45982.377808680554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45982.377808680554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45982.377808680554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45982.377808680554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45982.377808680554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45982.377808680554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45982.377808680554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45982.377808680554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45982.377808680554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45982.377808680554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45982.377808680554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45982.377808680554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45982.377808680554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45982.377808680554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45982.377808680554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45982.377808680554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45982.377808680554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45982.377808680554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45982.377808680554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45982.377808680554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45982.377808680554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45982.377808680554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45982.377808680554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45982.377808680554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45982.377808680554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45982.377808680554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45982.377808680554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45982.377808680554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45982.377808680554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45982.377808680554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45982.377808680554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45982.377808680554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45982.377808680554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45982.377808680554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45982.377808680554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45982.377808680554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45982.377808680554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45982.377808680554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45982.377808680554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45982.377808680554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45982.377808680554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45982.377808680554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45982.377808680554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45982.377808680554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45982.377808680554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45982.377808680554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45982.377808680554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45982.377808680554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45982.377808680554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45982.377808680554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45982.377808680554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45982.377808680554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45982.377808680554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45982.377808680554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45982.377808680554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45982.377808680554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45982.377808680554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45982.377808680554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45982.377808680554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45982.377808680554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45982.377808680554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45982.377808680554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45982.377808680554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45982.377808680554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45982.377808680554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45982.377808680554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45982.377808680554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45982.377808680554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45982.377808680554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45982.377808680554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45982.377808680554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45982.377808680554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45982.377808680554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45982.377808680554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45982.377808680554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45982.377808680554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45982.377808680554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45982.377808680554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45982.377808680554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45982.377808680554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45982.377808680554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45982.377808680554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45982.377808680554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45982.377808680554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45982.377808680554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45982.377808680554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45982.377808680554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45982.377808680554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45982.377808680554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45982.377808680554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45982.377808680554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45982.377808680554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45982.377808680554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45982.377808680554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45982.377808680554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45982.377808680554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45982.377808680554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45982.377808680554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45982.377808680554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45982.377808680554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45982.377808680554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45982.377808680554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45982.377808680554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45982.377808680554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45982.377808680554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45982.377808680554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45982.377808680554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45982.377808680554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45982.377808680554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45982.377808680554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45982.377808680554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45982.377808680554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45982.377808680554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45982.377808680554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45982.377808680554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45982.377808680554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45982.377808680554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45982.377808680554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45982.377808680554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45982.377808680554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45982.377808680554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45982.377808680554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45982.377808680554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45982.377808680554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45982.377808680554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45982.377808680554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45982.377808680554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45982.377808680554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45982.377808680554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45982.377808680554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45982.377808680554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45982.377808680554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45982.377808680554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45982.377808680554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45982.377808680554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45982.377808680554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45982.377808680554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45982.377808680554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45982.377808680554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45982.377808680554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45982.377808680554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45982.377808680554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45982.377808680554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45982.377808680554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45982.377808680554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45982.377808680554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45982.377808680554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45982.377808680554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45982.377808680554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45982.377808680554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45982.377808680554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45982.377808680554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45982.377808680554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45982.377808680554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45982.377808680554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45982.377808680554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45982.377808680554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45982.377808680554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45982.377808680554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45982.377808680554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45982.377808680554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45982.377808680554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45982.377808680554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45982.377808680554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45982.377808680554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45982.377808680554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45982.377808680554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45982.377808680554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45982.377808680554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45982.377808680554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45982.377808680554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45982.377808680554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45982.377808680554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45982.377808680554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45982.377808680554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45982.377808680554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45982.377808680554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45982.377808680554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45982.377808680554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45982.377808680554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45982.377808680554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45982.377808680554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45982.377808680554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45982.377808680554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45982.377808680554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45982.377808680554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45982.377808680554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45982.377808680554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45982.377808680554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45982.377808680554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45982.377808680554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45982.377808680554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45982.377808680554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45982.377808680554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45982.377808680554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45982.377808680554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45982.377808680554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45982.377808680554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45982.377808680554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45982.377808680554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45982.377808680554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45982.377808680554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45982.377808680554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45982.377808680554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45982.377808680554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45982.377808680554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45982.377808680554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45982.377808680554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45982.377808680554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45982.377808680554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45982.377808680554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45982.377808680554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45982.377808680554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45982.377808680554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45982.377808680554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45982.377808680554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45982.377808680554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45982.377808680554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45982.377808680554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45982.377808680554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45982.377808680554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45982.377808680554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45982.377808680554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45982.377808680554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45982.377808680554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45982.377808680554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45982.377808680554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45982.377808680554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45982.377808680554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45982.377808680554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45982.377808680554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45982.377808680554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45982.377808680554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45982.377808680554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45982.377808680554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45982.377808680554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45982.377808680554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45982.377808680554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45982.377808680554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45982.377808680554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45982.377808680554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45982.377808680554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45982.377808680554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45982.377808680554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45982.377808680554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45982.377808680554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45982.377808680554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45982.377808680554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45982.377808680554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45982.377808680554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45982.377808680554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45982.377808680554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45982.377808680554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45982.377808680554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45982.377808680554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45982.377808680554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45982.377808680554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45982.377808680554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45982.377808680554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45982.377808680554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45982.377808680554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45982.377808680554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45982.377808680554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45982.377808680554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45982.377808680554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45982.377808680554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45982.377808680554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45982.377808680554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45982.377808680554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45982.377808680554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45982.377808680554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45982.377808680554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45982.377808680554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45982.377808680554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45982.377808680554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45982.377808680554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45982.377808680554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45982.377808680554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45982.377808680554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45982.377808680554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45982.377808680554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45982.377808680554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45982.377808680554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45982.377808680554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45982.377808680554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45982.377808680554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45982.377808680554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45982.377808680554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45982.377808680554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45982.377808680554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45982.377808680554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45982.377808680554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45982.377808680554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45982.377808680554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45982.377808680554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45982.377808680554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45982.377808680554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45982.377808680554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45982.377808680554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45982.377808680554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45982.377808680554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45982.377808680554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45982.377808680554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45982.377808680554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45982.377808680554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45982.377808680554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45982.377808680554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45982.377808680554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45982.377808680554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45982.377808680554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45982.377808680554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45982.377808680554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45982.377808680554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45982.377808680554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45982.377808680554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45982.377808680554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45982.377808680554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45982.377808680554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45982.377808680554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45982.377808680554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45982.377808680554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45982.377808680554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45982.377808680554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45982.377808680554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45982.377808680554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45982.377808680554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45982.377808680554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45982.377808680554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45982.377808680554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45982.377808680554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45982.377808680554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45982.377808680554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45982.377808680554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45982.377808680554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45982.377808680554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45982.377808680554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45982.377808680554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45982.377808680554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45982.377808680554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45982.377808680554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45982.377808680554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45982.377808680554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45982.377808680554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45982.377808680554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45982.377808680554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45982.377808680554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45982.377808680554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45982.377808680554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45982.377808680554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45982.377808680554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45982.377808680554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45982.377808680554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45982.377808680554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45982.377808680554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45982.377808680554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45982.377808680554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45982.377808680554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45982.377808680554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45982.377808680554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45982.377808680554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45982.377808680554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45982.377808680554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45982.377808680554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45982.377808680554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45982.377808680554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45982.377808680554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45982.377808680554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45982.377808680554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45982.377808680554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45982.377808680554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45982.377808680554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45982.377808680554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45982.377808680554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45982.377808680554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45982.377808680554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45982.377808680554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45982.377808680554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45982.377808680554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45982.377808680554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45982.377808680554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45982.377808680554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45982.377808680554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45982.377808680554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45982.377808680554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45982.377808680554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45982.377808680554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45982.377808680554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45982.377808680554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45982.377808680554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45982.377808680554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45982.377808680554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45982.377808680554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45982.377808680554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45982.377808680554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45982.377808680554</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278.89709108795796</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9" ca="1" si="0">IFERROR(NOW()-F3,"")</f>
        <v>45982.377808333331</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45982.377808333331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45982.377808333331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45982.377808333331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45982.377808680554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45982.377808680554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45982.377808680554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45982.377808680554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45982.377808680554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45982.377808680554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45982.377808680554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45982.377808680554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45982.377808680554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45982.377808680554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45982.377808680554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45982.377808680554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45982.377808680554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45982.377808680554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45982.377808680554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45982.377808680554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45982.377808680554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45982.377808680554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45982.377808680554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45982.377808680554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45982.377808680554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45982.377808680554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45982.377808680554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45982.377808680554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45982.377808680554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45982.377808680554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45982.377808680554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45982.377808680554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45982.377808680554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45982.377808680554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45982.377808680554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45982.377808680554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45982.377808680554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45982.377808680554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45982.377808680554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45982.377808680554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45982.377808680554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45982.377808680554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45982.377808680554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45982.377808680554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45982.377808680554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45982.377808680554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45982.377808680554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45982.377808680554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45982.377808680554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45982.377808680554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45982.377808680554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45982.377808680554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45982.377808680554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45982.377808680554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45982.377808680554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45982.377808680554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45982.377808680554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45982.377808680554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45982.377808680554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45982.377808680554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45982.377808680554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45982.377808680554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45982.377808680554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45982.377808680554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45982.377808680554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45982.377808680554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45982.377808680554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45982.377808680554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45982.377808680554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45982.377808680554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45982.377808680554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45982.377808680554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45982.377808680554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45982.377808680554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45982.377808680554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45982.377808680554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45982.377808680554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45982.377808680554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45982.377808680554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45982.377808680554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45982.377808680554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45982.377808680554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45982.377808680554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45982.377808680554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45982.377808680554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45982.377808680554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45982.377808680554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45982.377808680554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45982.377808680554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45982.377808680554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45982.377808680554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45982.377808680554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45982.377808680554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45982.377808680554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45982.377808680554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45982.377808680554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45982.377808680554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45982.377808680554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45982.377808680554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45982.377808680554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45982.377808680554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45982.377808680554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45982.377808680554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45982.377808680554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45982.377808680554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45982.377808680554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45982.377808680554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45982.377808680554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45982.377808680554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45982.377808680554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45982.377808680554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45982.377808680554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45982.377808680554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45982.377808680554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45982.377808680554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45982.377808680554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45982.377808680554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45982.377808680554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45982.377808680554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45982.377808680554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45982.377808680554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45982.377808680554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45982.377808680554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45982.377808680554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45982.377808680554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45982.377808680554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45982.377808680554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45982.377808680554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45982.377808680554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45982.377808680554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45982.377808680554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45982.377808680554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45982.377808680554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45982.377808680554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45982.377808680554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45982.377808680554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45982.377808680554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45982.377808680554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45982.377808680554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45982.377808680554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45982.377808680554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45982.377808680554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45982.377808680554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45982.377808680554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45982.377808680554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45982.377808680554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45982.377808680554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45982.377808680554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45982.377808680554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45982.377808680554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45982.377808680554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45982.377808680554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45982.377808680554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45982.377808680554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45982.377808680554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45982.377808680554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45982.377808680554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45982.377808680554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45982.377808680554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45982.377808680554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45982.377808680554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45982.377808680554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45982.377808680554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45982.377808680554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45982.377808680554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45982.377808680554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45982.377808680554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45982.377808680554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45982.377808680554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45982.377808680554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45982.377808680554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45982.377808680554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45982.377808680554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45982.377808680554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45982.377808680554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45982.377808680554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45982.377808680554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45982.377808680554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45982.377808680554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45982.377808680554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45982.377808680554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45982.377808680554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45982.377808680554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45982.377808680554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45982.377808680554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45982.377808680554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45982.377808680554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45982.377808680554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45982.377808680554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45982.377808680554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45982.377808680554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45982.377808680554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45982.377808680554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45982.377808680554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45982.377808680554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45982.377808680554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45982.377808680554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45982.377808680554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45982.377808680554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45982.377808680554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45982.377808680554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45982.377808680554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45982.377808680554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45982.377808680554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45982.377808680554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45982.377808680554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45982.377808680554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45982.377808680554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45982.377808680554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45982.377808680554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45982.377808680554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45982.377808680554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45982.377808680554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45982.377808680554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45982.377808680554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45982.377808680554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45982.377808680554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45982.377808680554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45982.377808680554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45982.377808680554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45982.377808680554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45982.377808680554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45982.377808680554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45982.377808680554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45982.377808680554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45982.377808680554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45982.377808680554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45982.377808680554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45982.377808680554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45982.377808680554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45982.377808680554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45982.377808680554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45982.377808680554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45982.377808680554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45982.377808680554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45982.377808680554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45982.377808680554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45982.377808680554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45982.377808680554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45982.377808680554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45982.377808680554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45982.377808680554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45982.377808680554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45982.377808680554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45982.377808680554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45982.377808680554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45982.377808680554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45982.377808680554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45982.377808680554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45982.377808680554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45982.377808680554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45982.377808680554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45982.377808680554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45982.377808680554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45982.377808680554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45982.377808680554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45982.377808680554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45982.377808680554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45982.377808680554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45982.377808680554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45982.377808680554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45982.377808680554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45982.377808680554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45982.377808680554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45982.377808680554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45982.377808680554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45982.377808680554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45982.377808680554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45982.377808680554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45982.377808680554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45982.377808680554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45982.377808680554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45982.377808680554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45982.377808680554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45982.377808680554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45982.377808680554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45982.377808680554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45982.377808680554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45982.377808680554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45982.377808680554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45982.377808680554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45982.377808680554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45982.377808680554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45982.377808680554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45982.377808680554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45982.377808680554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45982.377808680554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45982.377808680554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45982.377808680554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45982.377808680554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45982.377808680554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45982.377808680554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45982.377808680554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45982.377808680554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45982.377808680554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45982.377808680554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45982.377808680554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45982.377808680554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45982.377808680554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45982.377808680554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45982.377808680554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45982.377808680554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45982.377808680554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45982.377808680554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45982.377808680554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45982.377808680554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45982.377808680554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45982.377808680554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45982.377808680554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45982.377808680554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45982.377808680554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45982.377808680554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45982.377808680554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45982.377808680554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45982.377808680554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45982.377808680554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45982.377808680554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45982.377808680554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45982.377808680554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45982.377808680554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45982.377808680554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45982.377808680554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45982.377808680554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45982.377808680554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45982.377808680554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45982.377808680554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45982.377808680554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45982.377808680554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45982.377808680554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45982.377808680554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45982.377808680554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45982.377808680554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45982.377808680554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45982.377808680554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45982.377808680554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45982.377808680554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45982.377808680554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45982.377808680554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45982.377808680554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45982.377808680554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45982.377808680554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45982.377808680554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45982.377808680554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45982.377808680554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45982.377808680554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45982.377808680554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45982.377808680554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413" ca="1" si="6">IFERROR(NOW()-F350,"")</f>
        <v>45982.377808680554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45982.377808680554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45982.377808680554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45982.377808680554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45982.377808680554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45982.377808680554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45982.377808680554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45982.377808680554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45982.377808680554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45982.377808680554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45982.377808680554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45982.377808680554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45982.377808680554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45982.377808680554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45982.377808680554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45982.377808680554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45982.377808680554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45982.377808680554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45982.377808680554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45982.377808680554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45982.377808680554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45982.377808680554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45982.377808680554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45982.377808680554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45982.377808680554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45982.377808680554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45982.377808680554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45982.377808680554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45982.377808680554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45982.377808680554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45982.377808680554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45982.377808680554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45982.377808680554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45982.377808680554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45982.377808680554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45982.377808680554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45982.377808680554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45982.377808680554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45982.377808680554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45982.377808680554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45982.377808680554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45982.377808680554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45982.377808680554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45982.377808680554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45982.377808680554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45982.377808680554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45982.377808680554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45982.377808680554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45982.377808680554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45982.377808680554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45982.377808680554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45982.377808680554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45982.377808680554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45982.377808680554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45982.377808680554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45982.377808680554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45982.377808680554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45982.377808680554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45982.377808680554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45982.377808680554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45982.377808680554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45982.377808680554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45982.377808680554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45982.377808680554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ref="G414:G459" ca="1" si="7">IFERROR(NOW()-F414,"")</f>
        <v>45982.377808680554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45982.377808680554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45982.377808680554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45982.377808680554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45982.377808680554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45982.377808680554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45982.377808680554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45982.377808680554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45982.377808680554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45982.377808680554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45982.377808680554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45982.377808680554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45982.377808680554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45982.377808680554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45982.377808680554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45982.377808680554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45982.377808680554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45982.377808680554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45982.377808680554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45982.377808680554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45982.377808680554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45982.377808680554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45982.377808680554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45982.377808680554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45982.377808680554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45982.377808680554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45982.377808680554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45982.377808680554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45982.377808680554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45982.377808680554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45982.377808680554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45982.377808680554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45982.377808680554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45982.377808680554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45982.377808680554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45982.377808680554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45982.377808680554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45982.377808680554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45982.377808680554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45982.377808680554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45982.377808680554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45982.377808680554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45982.377808680554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45982.377808680554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45982.377808680554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45982.377808680554</v>
      </c>
      <c r="H459" s="95"/>
      <c r="I459" s="113" t="str">
        <f>IFERROR(VLOOKUP(D459,DB!A:F,6,0),"")</f>
        <v/>
      </c>
      <c r="J459" s="113" t="str">
        <f>IFERROR(VLOOKUP(D459,DB!A:G,7,0),"")</f>
        <v/>
      </c>
      <c r="K459" s="97"/>
      <c r="L459" s="91" t="str">
        <f>IFERROR(VLOOKUP(D459,DB!A:I,9,0),"")</f>
        <v/>
      </c>
    </row>
  </sheetData>
  <dataValidations count="2">
    <dataValidation allowBlank="1" showInputMessage="1" showErrorMessage="1" sqref="E1" xr:uid="{A4F81451-56CC-4543-9497-104C4E44EE4B}"/>
    <dataValidation type="list" allowBlank="1" showInputMessage="1" showErrorMessage="1" sqref="E2:E4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
  <sheetViews>
    <sheetView topLeftCell="C1" workbookViewId="0">
      <selection activeCell="D7" sqref="D7: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90.545748495365842</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56.188931365737517</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33.716697569441749</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4.8630050925930846</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1.0045097222173354</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45982.377808333331</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45982.377808333331</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45982.377808333331</v>
      </c>
      <c r="H9" s="109"/>
      <c r="I9" s="109" t="str">
        <f>IFERROR(VLOOKUP(D9,DB!A:F,6,0),"")</f>
        <v/>
      </c>
      <c r="J9" s="109" t="str">
        <f>IFERROR(VLOOKUP(D9,DB!A:G,7,0),"")</f>
        <v/>
      </c>
      <c r="K9" s="109"/>
      <c r="L9" s="109" t="str">
        <f>IFERROR(VLOOKUP(D9,DB!A:I,9,0),"")</f>
        <v/>
      </c>
    </row>
    <row r="10" spans="1:13" ht="15.75">
      <c r="A10" s="109"/>
      <c r="B10" s="109" t="str">
        <f>IFERROR(VLOOKUP(D10,DB!A:K,11,0),"")</f>
        <v/>
      </c>
      <c r="C10" s="109"/>
      <c r="D10" s="149"/>
      <c r="E10" s="109"/>
      <c r="F10" s="109"/>
      <c r="G10" s="111">
        <f ca="1">IFERROR(NOW()-F10,"")</f>
        <v>45982.377808333331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45982.377808333331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45982.377808333331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45982.377808333331</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45982.377808333331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45982.377808333331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45982.377808333331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45982.377808333331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45982.377808333331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45982.377808333331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45982.377808333331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45982.377808333331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45982.377808333331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45982.377808333331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45982.377808333331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45982.377808333331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45982.377808333331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45982.377808333331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45982.377808333331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45982.377808333331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45982.377808333331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45982.377808333331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45982.377808333331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45982.377808333331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45982.377808333331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45982.377808333331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45982.377808333331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45982.377808333331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45982.377808333331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45982.377808333331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45982.377808333331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45982.377808333331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45982.377808333331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45982.377808333331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45982.377808333331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45982.377808333331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45982.377808333331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45982.377808333331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45982.377808333331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45982.377808333331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45982.377808333331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45982.377808333331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45982.377808333331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45982.377808333331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45982.377808333331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45982.377808333331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45982.377808333331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45982.377808333331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45982.377808333331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45982.377808333331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45982.377808333331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45982.377808333331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45982.377808333331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45982.377808333331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45982.377808333331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45982.377808333331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45982.377808333331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45982.377808333331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45982.377808333331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45982.377808333331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45982.377808333331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45982.377808333331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45982.377808333331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45982.377808333331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45982.377808333331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45982.377808333331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45982.377808333331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45982.377808333331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45982.377808333331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45982.377808333331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45982.377808333331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45982.377808333331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45982.377808333331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45982.377808333331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45982.377808333331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45982.377808333331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45982.377808333331</v>
      </c>
      <c r="H86" s="109"/>
      <c r="I86" s="109" t="str">
        <f>IFERROR(VLOOKUP(D86,DB!A:F,6,0),"")</f>
        <v/>
      </c>
      <c r="J86" s="109" t="str">
        <f>IFERROR(VLOOKUP(D86,DB!A:G,7,0),"")</f>
        <v/>
      </c>
      <c r="K86" s="109"/>
      <c r="L86" s="109" t="str">
        <f>IFERROR(VLOOKUP(D86,DB!A:I,9,0),"")</f>
        <v/>
      </c>
    </row>
    <row r="87" spans="1:12">
      <c r="A87" s="131"/>
      <c r="B87" s="131" t="str">
        <f>IFERROR(VLOOKUP(D87,DB!A:K,11,0),"")</f>
        <v/>
      </c>
      <c r="C87" s="131"/>
      <c r="D87" s="131"/>
      <c r="E87" s="131"/>
      <c r="F87" s="132"/>
      <c r="G87" s="111">
        <f ca="1">IFERROR(NOW()-F87,"")</f>
        <v>45982.377808333331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45982.377808333331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45982.377808333331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45982.377808333331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45982.377808333331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45982.377808333331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45982.377808333331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45982.377808333331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45982.377808333331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45982.377808333331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45982.377808333331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45982.377808333331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45982.377808333331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45982.377808333331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45982.377808333331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45982.377808333331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45982.377808333331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45982.377808333331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45982.377808333331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45982.377808333331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45982.377808333331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45982.377808333331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45982.377808333331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45982.377808333331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45982.377808333331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45982.377808333331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45982.377808333331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45982.377808333331</v>
      </c>
      <c r="H114" s="132"/>
      <c r="I114" s="131" t="str">
        <f>IFERROR(VLOOKUP(D114,DB!A:F,6,0),"")</f>
        <v/>
      </c>
      <c r="J114" s="131" t="str">
        <f>IFERROR(VLOOKUP(D114,DB!A:G,7,0),"")</f>
        <v/>
      </c>
      <c r="K114" s="131"/>
      <c r="L114" s="131" t="str">
        <f>IFERROR(VLOOKUP(D114,DB!A:I,9,0),"")</f>
        <v/>
      </c>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39118</v>
      </c>
      <c r="B2" s="119" t="str">
        <f>IFERROR(VLOOKUP(D2,DB!A:K,11,0),"")</f>
        <v>R6</v>
      </c>
      <c r="C2" s="120">
        <v>1</v>
      </c>
      <c r="D2" s="119" t="s">
        <v>28361</v>
      </c>
      <c r="E2" s="109" t="s">
        <v>39021</v>
      </c>
      <c r="F2" s="121"/>
      <c r="G2" s="104">
        <f t="shared" ref="G2:G35" ca="1" si="0">IFERROR(NOW()-F2,"-")</f>
        <v>45982.377808680554</v>
      </c>
      <c r="H2" s="121">
        <v>45982.321527777778</v>
      </c>
      <c r="I2" s="119" t="str">
        <f>IFERROR(VLOOKUP(D2,DB!A:F,6,0),"")</f>
        <v>SCECO</v>
      </c>
      <c r="J2" s="119" t="str">
        <f>IFERROR(VLOOKUP(D2,DB!A:G,7,0),"")</f>
        <v>Vandalized</v>
      </c>
      <c r="K2" s="122" t="s">
        <v>39119</v>
      </c>
      <c r="L2" s="123" t="str">
        <f>IFERROR(VLOOKUP(D2,DB!A:I,9,0),"")</f>
        <v>Latis</v>
      </c>
    </row>
    <row r="3" spans="1:16382" ht="31.5" customHeight="1">
      <c r="A3" s="118" t="s">
        <v>39120</v>
      </c>
      <c r="B3" s="119" t="str">
        <f>IFERROR(VLOOKUP(D3,DB!A:K,11,0),"")</f>
        <v>R6</v>
      </c>
      <c r="C3" s="120">
        <v>1</v>
      </c>
      <c r="D3" s="119" t="s">
        <v>29090</v>
      </c>
      <c r="E3" s="109" t="s">
        <v>39021</v>
      </c>
      <c r="F3" s="121">
        <v>45982.349189814813</v>
      </c>
      <c r="G3" s="104">
        <f t="shared" ca="1" si="0"/>
        <v>2.8618865741009358E-2</v>
      </c>
      <c r="H3" s="121">
        <v>45982.349143518521</v>
      </c>
      <c r="I3" s="119" t="str">
        <f>IFERROR(VLOOKUP(D3,DB!A:F,6,0),"")</f>
        <v>Generator-DG</v>
      </c>
      <c r="J3" s="119" t="str">
        <f>IFERROR(VLOOKUP(D3,DB!A:G,7,0),"")</f>
        <v>Vandalized</v>
      </c>
      <c r="K3" s="122" t="s">
        <v>39121</v>
      </c>
      <c r="L3" s="123" t="str">
        <f>IFERROR(VLOOKUP(D3,DB!A:I,9,0),"")</f>
        <v>Latis</v>
      </c>
    </row>
    <row r="4" spans="1:16382" ht="31.5" customHeight="1">
      <c r="A4" s="118"/>
      <c r="B4" s="119" t="str">
        <f>IFERROR(VLOOKUP(D4,DB!A:K,11,0),"")</f>
        <v/>
      </c>
      <c r="C4" s="120"/>
      <c r="D4" s="119"/>
      <c r="E4" s="109"/>
      <c r="F4" s="121"/>
      <c r="G4" s="104">
        <f t="shared" ca="1" si="0"/>
        <v>45982.377808680554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45982.377808680554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45982.377808680554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45982.377808680554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45982.377808680554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45982.377808680554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45982.377808680554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45982.377808680554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45982.377808680554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45982.377808680554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45982.377808680554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45982.377808680554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45982.377808680554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45982.377808680554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45982.377808680554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45982.377808680554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45982.377808680554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45982.377808680554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45982.377808680554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45982.377808680554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45982.377808680554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45982.377808680554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45982.377808680554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45982.377808680554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45982.377808680554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45982.377808680554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45982.377808680554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45982.377808680554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45982.377808680554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45982.377808680554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45982.377808680554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45982.377808680554</v>
      </c>
      <c r="H35" s="121"/>
      <c r="I35" s="119" t="str">
        <f>IFERROR(VLOOKUP(D35,DB!A:F,6,0),"")</f>
        <v/>
      </c>
      <c r="J35" s="119" t="str">
        <f>IFERROR(VLOOKUP(D35,DB!A:G,7,0),"")</f>
        <v/>
      </c>
      <c r="K35" s="122"/>
      <c r="L35" s="123" t="str">
        <f>IFERROR(VLOOKUP(D35,DB!A:I,9,0),"")</f>
        <v/>
      </c>
    </row>
  </sheetData>
  <dataValidations count="2">
    <dataValidation allowBlank="1" showInputMessage="1" showErrorMessage="1" sqref="E1" xr:uid="{9E1BC488-8814-4F8A-8DBE-742B3278AB71}"/>
    <dataValidation type="list" allowBlank="1" showInputMessage="1" showErrorMessage="1" sqref="E2:E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2025-11-21T06:05:28Z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